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40" tabRatio="885" activeTab="3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<sst xmlns="http://schemas.openxmlformats.org/spreadsheetml/2006/main" count="229" uniqueCount="178">
  <si>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</si>
  <si>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</si>
  <si>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</si>
  <si>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</si>
  <si>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</si>
  <si>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</si>
  <si>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</si>
  <si>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</si>
  <si>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</si>
  <si>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</si>
  <si>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</si>
  <si>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</si>
  <si>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</si>
  <si>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</si>
  <si>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</si>
  <si>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</si>
  <si>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</si>
  <si>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</si>
  <si>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</si>
  <si>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</si>
  <si>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</si>
  <si>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</si>
  <si>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</si>
  <si>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</si>
  <si>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</si>
  <si>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</si>
  <si>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</si>
  <si>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</si>
  <si>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</si>
  <si>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</si>
  <si>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</si>
  <si>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</si>
  <si>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</si>
  <si>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</si>
  <si>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</si>
  <si>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</si>
  <si>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</si>
  <si>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</si>
  <si>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</si>
  <si>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</si>
  <si>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</si>
  <si>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</si>
  <si>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</si>
  <si>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</si>
  <si>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</si>
  <si>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</si>
  <si>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</si>
  <si>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</si>
  <si>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</si>
  <si>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</si>
  <si>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</si>
  <si>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</si>
  <si>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</si>
  <si>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</si>
  <si>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</si>
  <si>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</si>
  <si>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</si>
  <si>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</si>
  <si>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</si>
  <si>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</si>
  <si>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</si>
  <si>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</si>
  <si>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</si>
  <si>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</si>
  <si>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</si>
  <si>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</si>
  <si>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</si>
  <si>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</si>
  <si>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</si>
  <si>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</si>
  <si>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</si>
  <si>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</si>
  <si>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</si>
  <si>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</si>
  <si>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</si>
  <si>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</si>
  <si>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</si>
  <si>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</si>
  <si>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</si>
  <si>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</si>
  <si>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</si>
  <si>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</si>
  <si>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</si>
  <si>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</si>
  <si>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</si>
  <si>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</si>
  <si>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</si>
  <si>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</si>
  <si>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</si>
  <si>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</si>
  <si>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</si>
  <si>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</si>
  <si>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</si>
  <si>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</si>
  <si>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</si>
  <si>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</si>
  <si>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</si>
  <si>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</si>
  <si>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</si>
  <si>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</si>
  <si>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</si>
  <si>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</si>
  <si>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</si>
  <si>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</si>
  <si>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</si>
  <si>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</si>
  <si>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</si>
  <si>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</si>
  <si>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</si>
  <si>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</si>
  <si>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</si>
  <si>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</si>
  <si>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</si>
  <si>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</si>
  <si>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</si>
  <si>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</si>
  <si>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</si>
  <si>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</si>
  <si>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</si>
  <si>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</si>
  <si>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</si>
  <si>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</si>
  <si>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</si>
  <si>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</si>
  <si>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</si>
  <si>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</si>
  <si>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</si>
  <si>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</si>
  <si>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SINDICATURA</t>
  </si>
  <si>
    <t>REGIDURÍA</t>
  </si>
  <si>
    <t>SECRETARÍA DEL H. AYUNTAMIENTO</t>
  </si>
  <si>
    <t>FISCALIZACIÓN</t>
  </si>
  <si>
    <t>COMUNICACIÓN SOCIAL</t>
  </si>
  <si>
    <t>TESORERÍA MUNICIPAL</t>
  </si>
  <si>
    <t>ADQUISICIONES Y CONTROL DE BIENES</t>
  </si>
  <si>
    <t>JUZGADO ADMINISTRATIVO</t>
  </si>
  <si>
    <t>ATENCIÓN A MIGRANTES</t>
  </si>
  <si>
    <t>CONTRALORÍA MUNICIPAL</t>
  </si>
  <si>
    <t>PRESIDENCIA MUNICIPAL</t>
  </si>
  <si>
    <t>SECRETARÍA PARTICULAR</t>
  </si>
  <si>
    <t>INFORMÁTICA (SISTEMAS)</t>
  </si>
  <si>
    <t>VERIFICACIÓN SANITARIA</t>
  </si>
  <si>
    <t>DIRECCIÓN JURIDICA (COORDINACIÓN JURÍDIC</t>
  </si>
  <si>
    <t>EVENTOS ESPECIALES</t>
  </si>
  <si>
    <t>DESARROLLO INSTITUCIONAL</t>
  </si>
  <si>
    <t>EDUCACIÓN</t>
  </si>
  <si>
    <t>BIBLIOTECAS PÚBLICAS MUNICIPALES</t>
  </si>
  <si>
    <t>CASA DE LA CULTURA</t>
  </si>
  <si>
    <t>COMUDAJ</t>
  </si>
  <si>
    <t>SEGURIDAD PÚBLICA</t>
  </si>
  <si>
    <t>TRÁNSITO Y VIALIDAD</t>
  </si>
  <si>
    <t>RECLUSORIO</t>
  </si>
  <si>
    <t>PROTECCION CIVIL</t>
  </si>
  <si>
    <t>DESARROLLO URBANO Y ECOLOGÍA</t>
  </si>
  <si>
    <t>SERVICIOS PÚBLICOS MUNICIPALES</t>
  </si>
  <si>
    <t>ALUMBRADO PÚBLICO</t>
  </si>
  <si>
    <t>RASTRO MUNICIPAL</t>
  </si>
  <si>
    <t>PARQUES Y JARDINES</t>
  </si>
  <si>
    <t>LIMPIA</t>
  </si>
  <si>
    <t>PLAZAS Y MERCADOS</t>
  </si>
  <si>
    <t>PANTEONES</t>
  </si>
  <si>
    <t>UNIDAD DE ACCESO A LA INFORMACIÓN PÚBLIC</t>
  </si>
  <si>
    <t>OBRAS PÚBLICAS</t>
  </si>
  <si>
    <t>DESARROLLO SOCIAL</t>
  </si>
  <si>
    <t>DESARROLLO RURAL</t>
  </si>
  <si>
    <t>INSTITUTO MUNICIPAL DE LA MUJER</t>
  </si>
  <si>
    <t>DIRECCIÓN DE PLANEACIÓN</t>
  </si>
  <si>
    <t>DESARROLLO AGROPECUARIO</t>
  </si>
  <si>
    <t>TURISMO</t>
  </si>
  <si>
    <t>DESARROLLO ECONOMICO</t>
  </si>
  <si>
    <t>CATASTRO E IMPUESTOS</t>
  </si>
  <si>
    <t>BACHEO</t>
  </si>
  <si>
    <t>Sector Paraestatal del Gobierno (Federal/Estatal/Municipal) de MUNICIPIO ROMITA, GTO.
Estado Analítico del Ejercicio del Presupuesto de Egresos
Clasificación Administrativa
Del 1 de Enero al AL 30 DE JUNIO DEL 2020</t>
  </si>
  <si>
    <t>MUNICIPIO ROMITA, GTO.
ESTADO ANALÍTICO DEL EJERCICIO DEL PRESUPUESTO DE EGRESOS
Clasificación por Objeto del Gasto (Capítulo y Concepto)
DEL 01 DE ENERO AL 30 DE JUNIO DEL 2020</t>
  </si>
  <si>
    <t>“Bajo protesta de decir verdad declaramos que los Estados Financieros y sus notas, son razonablemente correctos y son responsabilidad del emisor”.</t>
  </si>
  <si>
    <t>MUNICIPIO ROMITA, GTO.
ESTADO ANALÍTICO DEL EJERCICIO DEL PRESUPUESTO DE EGRESOS
Clasificación Económica (por Tipo de Gasto)
DEL 01 DE ENERO AL 30 DE JUNIO DEL 2020</t>
  </si>
  <si>
    <t>MUNICIPIO ROMITA, GTO.
ESTADO ANALÍTICO DEL EJERCICIO DEL PRESUPUESTO DE EGRESOS
Clasificación Administrativa
DEL 01 DE ENEROl AL 30 DE JUNIO DEL 2020</t>
  </si>
  <si>
    <t>MUNICIPIO ROMITA, GTO.
ESTADO ANALÍTICO DEL EJERCICIO DEL PRESUPUESTO DE EGRESOS
Clasificación Funcional (Finalidad y Función)
DEL 01 DE ENERO AL 30 DE JUNIO DEL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</si>
</sst>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0000000000"/>
    <numFmt numFmtId="166" formatCode="#,##0.000000000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4" fontId="4" fillId="33" borderId="12" xfId="60" applyNumberFormat="1" applyFont="1" applyFill="1" applyBorder="1" applyAlignment="1">
      <alignment horizontal="center" vertical="center" wrapText="1"/>
      <protection/>
    </xf>
    <xf numFmtId="0" fontId="4" fillId="33" borderId="12" xfId="6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3" fillId="0" borderId="14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4" fillId="0" borderId="2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43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4" fontId="0" fillId="0" borderId="0" xfId="54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44" fillId="0" borderId="0" xfId="60" applyFont="1">
      <alignment/>
      <protection/>
    </xf>
    <xf numFmtId="44" fontId="0" fillId="0" borderId="0" xfId="54" applyFont="1" applyFill="1" applyAlignment="1" applyProtection="1">
      <alignment/>
      <protection locked="0"/>
    </xf>
    <xf numFmtId="44" fontId="0" fillId="0" borderId="0" xfId="0" applyNumberFormat="1" applyFont="1" applyFill="1" applyAlignment="1" applyProtection="1">
      <alignment/>
      <protection locked="0"/>
    </xf>
    <xf numFmtId="0" fontId="4" fillId="33" borderId="20" xfId="60" applyFont="1" applyFill="1" applyBorder="1" applyAlignment="1" applyProtection="1">
      <alignment horizontal="center" vertical="center" wrapText="1"/>
      <protection locked="0"/>
    </xf>
    <xf numFmtId="0" fontId="4" fillId="33" borderId="23" xfId="60" applyFont="1" applyFill="1" applyBorder="1" applyAlignment="1" applyProtection="1">
      <alignment horizontal="center" vertical="center" wrapText="1"/>
      <protection locked="0"/>
    </xf>
    <xf numFmtId="0" fontId="4" fillId="33" borderId="24" xfId="60" applyFont="1" applyFill="1" applyBorder="1" applyAlignment="1" applyProtection="1">
      <alignment horizontal="center" vertical="center" wrapText="1"/>
      <protection locked="0"/>
    </xf>
    <xf numFmtId="4" fontId="4" fillId="33" borderId="14" xfId="60" applyNumberFormat="1" applyFont="1" applyFill="1" applyBorder="1" applyAlignment="1">
      <alignment horizontal="center" vertical="center" wrapText="1"/>
      <protection/>
    </xf>
    <xf numFmtId="4" fontId="4" fillId="33" borderId="16" xfId="60" applyNumberFormat="1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  <xf numFmtId="0" fontId="5" fillId="33" borderId="20" xfId="60" applyFont="1" applyFill="1" applyBorder="1" applyAlignment="1" applyProtection="1">
      <alignment horizontal="center" vertical="center" wrapText="1"/>
      <protection locked="0"/>
    </xf>
    <xf numFmtId="0" fontId="5" fillId="33" borderId="23" xfId="60" applyFont="1" applyFill="1" applyBorder="1" applyAlignment="1" applyProtection="1">
      <alignment horizontal="center" vertical="center" wrapText="1"/>
      <protection locked="0"/>
    </xf>
    <xf numFmtId="0" fontId="5" fillId="33" borderId="24" xfId="6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80</xdr:row>
      <xdr:rowOff>0</xdr:rowOff>
    </xdr:from>
    <xdr:to>
      <xdr:col>8</xdr:col>
      <xdr:colOff>457200</xdr:colOff>
      <xdr:row>84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2172950"/>
          <a:ext cx="9105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76200</xdr:rowOff>
    </xdr:from>
    <xdr:to>
      <xdr:col>2</xdr:col>
      <xdr:colOff>485775</xdr:colOff>
      <xdr:row>0</xdr:row>
      <xdr:rowOff>638175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76200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0</xdr:rowOff>
    </xdr:from>
    <xdr:to>
      <xdr:col>8</xdr:col>
      <xdr:colOff>895350</xdr:colOff>
      <xdr:row>0</xdr:row>
      <xdr:rowOff>676275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7737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28575</xdr:rowOff>
    </xdr:from>
    <xdr:to>
      <xdr:col>2</xdr:col>
      <xdr:colOff>790575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762000</xdr:colOff>
      <xdr:row>0</xdr:row>
      <xdr:rowOff>600075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9</xdr:col>
      <xdr:colOff>95250</xdr:colOff>
      <xdr:row>23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3371850"/>
          <a:ext cx="9105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57</xdr:row>
      <xdr:rowOff>133350</xdr:rowOff>
    </xdr:from>
    <xdr:to>
      <xdr:col>8</xdr:col>
      <xdr:colOff>295275</xdr:colOff>
      <xdr:row>63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029700"/>
          <a:ext cx="6915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2</xdr:col>
      <xdr:colOff>619125</xdr:colOff>
      <xdr:row>0</xdr:row>
      <xdr:rowOff>619125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4762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0</xdr:row>
      <xdr:rowOff>0</xdr:rowOff>
    </xdr:from>
    <xdr:to>
      <xdr:col>8</xdr:col>
      <xdr:colOff>885825</xdr:colOff>
      <xdr:row>1</xdr:row>
      <xdr:rowOff>19050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628650</xdr:colOff>
      <xdr:row>0</xdr:row>
      <xdr:rowOff>609600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7625"/>
          <a:ext cx="695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0</xdr:row>
      <xdr:rowOff>0</xdr:rowOff>
    </xdr:from>
    <xdr:to>
      <xdr:col>8</xdr:col>
      <xdr:colOff>876300</xdr:colOff>
      <xdr:row>0</xdr:row>
      <xdr:rowOff>533400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43</xdr:row>
      <xdr:rowOff>104775</xdr:rowOff>
    </xdr:from>
    <xdr:to>
      <xdr:col>8</xdr:col>
      <xdr:colOff>400050</xdr:colOff>
      <xdr:row>50</xdr:row>
      <xdr:rowOff>57150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7048500"/>
          <a:ext cx="9439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0"/>
  <sheetViews>
    <sheetView zoomScalePageLayoutView="0" workbookViewId="0" topLeftCell="A67">
      <selection activeCell="C88" sqref="C88"/>
    </sheetView>
  </sheetViews>
  <sheetFormatPr defaultColWidth="12" defaultRowHeight="11.25"/>
  <cols>
    <col min="1" max="1" width="5.66015625" style="1" customWidth="1"/>
    <col min="2" max="2" width="5.83203125" style="1" customWidth="1"/>
    <col min="3" max="3" width="62.83203125" style="1" customWidth="1"/>
    <col min="4" max="4" width="18.33203125" style="1" customWidth="1"/>
    <col min="5" max="5" width="19.83203125" style="1" customWidth="1"/>
    <col min="6" max="6" width="13.66015625" style="1" bestFit="1" customWidth="1"/>
    <col min="7" max="9" width="18.33203125" style="1" customWidth="1"/>
    <col min="10" max="10" width="15" style="1" bestFit="1" customWidth="1"/>
    <col min="11" max="11" width="16.83203125" style="1" bestFit="1" customWidth="1"/>
    <col min="12" max="16384" width="12" style="1" customWidth="1"/>
  </cols>
  <sheetData>
    <row r="1" spans="2:9" ht="56.25" customHeight="1">
      <c r="B1" s="70" t="s">
        <v>173</v>
      </c>
      <c r="C1" s="71"/>
      <c r="D1" s="71"/>
      <c r="E1" s="71"/>
      <c r="F1" s="71"/>
      <c r="G1" s="71"/>
      <c r="H1" s="71"/>
      <c r="I1" s="72"/>
    </row>
    <row r="2" spans="2:9" ht="11.25">
      <c r="B2" s="64" t="s">
        <v>53</v>
      </c>
      <c r="C2" s="65"/>
      <c r="D2" s="59" t="s">
        <v>59</v>
      </c>
      <c r="E2" s="60"/>
      <c r="F2" s="60"/>
      <c r="G2" s="60"/>
      <c r="H2" s="61"/>
      <c r="I2" s="62" t="s">
        <v>58</v>
      </c>
    </row>
    <row r="3" spans="2:9" ht="24.75" customHeight="1">
      <c r="B3" s="66"/>
      <c r="C3" s="67"/>
      <c r="D3" s="9" t="s">
        <v>54</v>
      </c>
      <c r="E3" s="9" t="s">
        <v>124</v>
      </c>
      <c r="F3" s="9" t="s">
        <v>55</v>
      </c>
      <c r="G3" s="9" t="s">
        <v>56</v>
      </c>
      <c r="H3" s="9" t="s">
        <v>57</v>
      </c>
      <c r="I3" s="63"/>
    </row>
    <row r="4" spans="2:9" ht="11.25">
      <c r="B4" s="68"/>
      <c r="C4" s="69"/>
      <c r="D4" s="10">
        <v>1</v>
      </c>
      <c r="E4" s="10">
        <v>2</v>
      </c>
      <c r="F4" s="10" t="s">
        <v>125</v>
      </c>
      <c r="G4" s="10">
        <v>4</v>
      </c>
      <c r="H4" s="10">
        <v>5</v>
      </c>
      <c r="I4" s="10" t="s">
        <v>126</v>
      </c>
    </row>
    <row r="5" spans="2:11" ht="11.25">
      <c r="B5" s="48" t="s">
        <v>60</v>
      </c>
      <c r="C5" s="7"/>
      <c r="D5" s="14">
        <f>SUM(D6:D12)</f>
        <v>93901360.62</v>
      </c>
      <c r="E5" s="14">
        <f>SUM(E6:E12)</f>
        <v>221581.69999999972</v>
      </c>
      <c r="F5" s="14">
        <v>94123327.9</v>
      </c>
      <c r="G5" s="14">
        <f>SUM(G6:G12)</f>
        <v>39469211.63</v>
      </c>
      <c r="H5" s="14">
        <f>SUM(H6:H12)</f>
        <v>39469211.63</v>
      </c>
      <c r="I5" s="14">
        <f>F5-G5</f>
        <v>54654116.27</v>
      </c>
      <c r="J5" s="53"/>
      <c r="K5" s="54"/>
    </row>
    <row r="6" spans="2:9" ht="11.25">
      <c r="B6" s="49">
        <v>1100</v>
      </c>
      <c r="C6" s="11" t="s">
        <v>69</v>
      </c>
      <c r="D6" s="15">
        <v>56032375.23</v>
      </c>
      <c r="E6" s="15">
        <v>864006.33</v>
      </c>
      <c r="F6" s="15">
        <f aca="true" t="shared" si="0" ref="F6:F69">D6+E6</f>
        <v>56896381.559999995</v>
      </c>
      <c r="G6" s="15">
        <v>25901152.75</v>
      </c>
      <c r="H6" s="15">
        <v>25901152.75</v>
      </c>
      <c r="I6" s="15">
        <f aca="true" t="shared" si="1" ref="I6:I69">F6-G6</f>
        <v>30995228.809999995</v>
      </c>
    </row>
    <row r="7" spans="2:9" ht="11.25">
      <c r="B7" s="49">
        <v>1200</v>
      </c>
      <c r="C7" s="11" t="s">
        <v>70</v>
      </c>
      <c r="D7" s="15">
        <v>971000</v>
      </c>
      <c r="E7" s="15">
        <v>3793824.89</v>
      </c>
      <c r="F7" s="15">
        <f t="shared" si="0"/>
        <v>4764824.890000001</v>
      </c>
      <c r="G7" s="15">
        <v>2934030.21</v>
      </c>
      <c r="H7" s="15">
        <v>2934030.21</v>
      </c>
      <c r="I7" s="15">
        <f t="shared" si="1"/>
        <v>1830794.6800000006</v>
      </c>
    </row>
    <row r="8" spans="2:9" ht="11.25">
      <c r="B8" s="49">
        <v>1300</v>
      </c>
      <c r="C8" s="11" t="s">
        <v>71</v>
      </c>
      <c r="D8" s="15">
        <v>8868315.14</v>
      </c>
      <c r="E8" s="15">
        <v>619966.78</v>
      </c>
      <c r="F8" s="15">
        <f t="shared" si="0"/>
        <v>9488281.92</v>
      </c>
      <c r="G8" s="15">
        <v>13487.31</v>
      </c>
      <c r="H8" s="15">
        <v>13487.31</v>
      </c>
      <c r="I8" s="15">
        <f t="shared" si="1"/>
        <v>9474794.61</v>
      </c>
    </row>
    <row r="9" spans="2:9" ht="11.25">
      <c r="B9" s="49">
        <v>1400</v>
      </c>
      <c r="C9" s="11" t="s">
        <v>34</v>
      </c>
      <c r="D9" s="15">
        <v>12416986.02</v>
      </c>
      <c r="E9" s="15">
        <v>-6081753.07</v>
      </c>
      <c r="F9" s="15">
        <f t="shared" si="0"/>
        <v>6335232.949999999</v>
      </c>
      <c r="G9" s="15">
        <v>2602070.46</v>
      </c>
      <c r="H9" s="15">
        <v>2602070.46</v>
      </c>
      <c r="I9" s="15">
        <f t="shared" si="1"/>
        <v>3733162.4899999993</v>
      </c>
    </row>
    <row r="10" spans="2:9" ht="11.25">
      <c r="B10" s="49">
        <v>1500</v>
      </c>
      <c r="C10" s="11" t="s">
        <v>72</v>
      </c>
      <c r="D10" s="15">
        <v>15612684.23</v>
      </c>
      <c r="E10" s="15">
        <v>1025536.77</v>
      </c>
      <c r="F10" s="15">
        <f t="shared" si="0"/>
        <v>16638221</v>
      </c>
      <c r="G10" s="15">
        <v>8018470.9</v>
      </c>
      <c r="H10" s="15">
        <v>8018470.9</v>
      </c>
      <c r="I10" s="15">
        <f t="shared" si="1"/>
        <v>8619750.1</v>
      </c>
    </row>
    <row r="11" spans="2:9" ht="11.25">
      <c r="B11" s="49">
        <v>1600</v>
      </c>
      <c r="C11" s="11" t="s">
        <v>35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5">
        <v>0</v>
      </c>
      <c r="I11" s="15">
        <f t="shared" si="1"/>
        <v>0</v>
      </c>
    </row>
    <row r="12" spans="2:9" ht="11.25">
      <c r="B12" s="49">
        <v>1700</v>
      </c>
      <c r="C12" s="11" t="s">
        <v>73</v>
      </c>
      <c r="D12" s="15">
        <v>0</v>
      </c>
      <c r="E12" s="15">
        <v>0</v>
      </c>
      <c r="F12" s="15">
        <f t="shared" si="0"/>
        <v>0</v>
      </c>
      <c r="G12" s="15">
        <v>0</v>
      </c>
      <c r="H12" s="15">
        <v>0</v>
      </c>
      <c r="I12" s="15">
        <f t="shared" si="1"/>
        <v>0</v>
      </c>
    </row>
    <row r="13" spans="2:11" ht="11.25">
      <c r="B13" s="48" t="s">
        <v>61</v>
      </c>
      <c r="C13" s="7"/>
      <c r="D13" s="15">
        <f>SUM(D14:D22)</f>
        <v>10006304</v>
      </c>
      <c r="E13" s="15">
        <f>SUM(E14:E22)</f>
        <v>750758.44</v>
      </c>
      <c r="F13" s="15">
        <v>10777022.06</v>
      </c>
      <c r="G13" s="15">
        <f>SUM(G14:G22)</f>
        <v>5695100.57</v>
      </c>
      <c r="H13" s="15">
        <f>SUM(H14:H22)</f>
        <v>4959319.07</v>
      </c>
      <c r="I13" s="15">
        <f t="shared" si="1"/>
        <v>5081921.49</v>
      </c>
      <c r="J13" s="53"/>
      <c r="K13" s="55"/>
    </row>
    <row r="14" spans="2:9" ht="11.25">
      <c r="B14" s="49">
        <v>2100</v>
      </c>
      <c r="C14" s="11" t="s">
        <v>74</v>
      </c>
      <c r="D14" s="15">
        <v>2267000</v>
      </c>
      <c r="E14" s="15">
        <v>-88449.79</v>
      </c>
      <c r="F14" s="15">
        <f t="shared" si="0"/>
        <v>2178550.21</v>
      </c>
      <c r="G14" s="15">
        <v>1120263.92</v>
      </c>
      <c r="H14" s="15">
        <v>863990.05</v>
      </c>
      <c r="I14" s="15">
        <f t="shared" si="1"/>
        <v>1058286.29</v>
      </c>
    </row>
    <row r="15" spans="2:9" ht="11.25">
      <c r="B15" s="49">
        <v>2200</v>
      </c>
      <c r="C15" s="11" t="s">
        <v>75</v>
      </c>
      <c r="D15" s="15">
        <v>607000</v>
      </c>
      <c r="E15" s="15">
        <v>62091.03</v>
      </c>
      <c r="F15" s="15">
        <f t="shared" si="0"/>
        <v>669091.03</v>
      </c>
      <c r="G15" s="15">
        <v>314946.89</v>
      </c>
      <c r="H15" s="15">
        <v>284587.1</v>
      </c>
      <c r="I15" s="15">
        <f t="shared" si="1"/>
        <v>354144.14</v>
      </c>
    </row>
    <row r="16" spans="2:9" ht="11.25">
      <c r="B16" s="49">
        <v>2300</v>
      </c>
      <c r="C16" s="11" t="s">
        <v>76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5">
        <v>0</v>
      </c>
      <c r="I16" s="15">
        <f t="shared" si="1"/>
        <v>0</v>
      </c>
    </row>
    <row r="17" spans="2:9" ht="11.25">
      <c r="B17" s="49">
        <v>2400</v>
      </c>
      <c r="C17" s="11" t="s">
        <v>77</v>
      </c>
      <c r="D17" s="15">
        <v>1585000</v>
      </c>
      <c r="E17" s="15">
        <v>325456.39</v>
      </c>
      <c r="F17" s="15">
        <f t="shared" si="0"/>
        <v>1910456.3900000001</v>
      </c>
      <c r="G17" s="15">
        <v>1389015.95</v>
      </c>
      <c r="H17" s="15">
        <v>1206833.33</v>
      </c>
      <c r="I17" s="15">
        <f t="shared" si="1"/>
        <v>521440.4400000002</v>
      </c>
    </row>
    <row r="18" spans="2:9" ht="11.25">
      <c r="B18" s="49">
        <v>2500</v>
      </c>
      <c r="C18" s="11" t="s">
        <v>78</v>
      </c>
      <c r="D18" s="15">
        <v>54000</v>
      </c>
      <c r="E18" s="15">
        <v>40000</v>
      </c>
      <c r="F18" s="15">
        <f t="shared" si="0"/>
        <v>94000</v>
      </c>
      <c r="G18" s="15">
        <v>65424.39</v>
      </c>
      <c r="H18" s="15">
        <v>19048.2</v>
      </c>
      <c r="I18" s="15">
        <f t="shared" si="1"/>
        <v>28575.61</v>
      </c>
    </row>
    <row r="19" spans="2:9" ht="11.25">
      <c r="B19" s="49">
        <v>2600</v>
      </c>
      <c r="C19" s="11" t="s">
        <v>79</v>
      </c>
      <c r="D19" s="15">
        <v>3051000</v>
      </c>
      <c r="E19" s="15">
        <v>404010.38</v>
      </c>
      <c r="F19" s="15">
        <f t="shared" si="0"/>
        <v>3455010.38</v>
      </c>
      <c r="G19" s="15">
        <v>1918897.43</v>
      </c>
      <c r="H19" s="15">
        <v>1831659.19</v>
      </c>
      <c r="I19" s="15">
        <f t="shared" si="1"/>
        <v>1536112.95</v>
      </c>
    </row>
    <row r="20" spans="2:9" ht="11.25">
      <c r="B20" s="49">
        <v>2700</v>
      </c>
      <c r="C20" s="11" t="s">
        <v>80</v>
      </c>
      <c r="D20" s="15">
        <v>389000</v>
      </c>
      <c r="E20" s="15">
        <v>29753.2</v>
      </c>
      <c r="F20" s="15">
        <f t="shared" si="0"/>
        <v>418753.2</v>
      </c>
      <c r="G20" s="15">
        <v>64009.59</v>
      </c>
      <c r="H20" s="15">
        <v>51481.59</v>
      </c>
      <c r="I20" s="15">
        <f t="shared" si="1"/>
        <v>354743.61</v>
      </c>
    </row>
    <row r="21" spans="2:9" ht="11.25">
      <c r="B21" s="49">
        <v>2800</v>
      </c>
      <c r="C21" s="11" t="s">
        <v>81</v>
      </c>
      <c r="D21" s="15">
        <v>0</v>
      </c>
      <c r="E21" s="15">
        <v>0</v>
      </c>
      <c r="F21" s="15">
        <f t="shared" si="0"/>
        <v>0</v>
      </c>
      <c r="G21" s="15">
        <v>0</v>
      </c>
      <c r="H21" s="15">
        <v>0</v>
      </c>
      <c r="I21" s="15">
        <f t="shared" si="1"/>
        <v>0</v>
      </c>
    </row>
    <row r="22" spans="2:9" ht="11.25">
      <c r="B22" s="49">
        <v>2900</v>
      </c>
      <c r="C22" s="11" t="s">
        <v>82</v>
      </c>
      <c r="D22" s="15">
        <v>2053304</v>
      </c>
      <c r="E22" s="15">
        <v>-22102.77</v>
      </c>
      <c r="F22" s="15">
        <f t="shared" si="0"/>
        <v>2031201.23</v>
      </c>
      <c r="G22" s="15">
        <v>822542.4</v>
      </c>
      <c r="H22" s="15">
        <v>701719.61</v>
      </c>
      <c r="I22" s="15">
        <f t="shared" si="1"/>
        <v>1208658.83</v>
      </c>
    </row>
    <row r="23" spans="2:9" ht="11.25">
      <c r="B23" s="48" t="s">
        <v>62</v>
      </c>
      <c r="C23" s="7"/>
      <c r="D23" s="15">
        <f>SUM(D24:D32)</f>
        <v>23217537.82</v>
      </c>
      <c r="E23" s="15">
        <f>SUM(E24:E32)</f>
        <v>871948.5800000001</v>
      </c>
      <c r="F23" s="15">
        <f t="shared" si="0"/>
        <v>24089486.4</v>
      </c>
      <c r="G23" s="15">
        <f>SUM(G24:G32)</f>
        <v>10820743.14</v>
      </c>
      <c r="H23" s="15">
        <f>SUM(H24:H32)</f>
        <v>10160886.56</v>
      </c>
      <c r="I23" s="15">
        <f t="shared" si="1"/>
        <v>13268743.259999998</v>
      </c>
    </row>
    <row r="24" spans="2:9" ht="11.25">
      <c r="B24" s="49">
        <v>3100</v>
      </c>
      <c r="C24" s="11" t="s">
        <v>83</v>
      </c>
      <c r="D24" s="15">
        <v>7348839.74</v>
      </c>
      <c r="E24" s="15">
        <v>-286607.2</v>
      </c>
      <c r="F24" s="15">
        <f t="shared" si="0"/>
        <v>7062232.54</v>
      </c>
      <c r="G24" s="15">
        <v>3859113.89</v>
      </c>
      <c r="H24" s="15">
        <v>3859113.89</v>
      </c>
      <c r="I24" s="15">
        <f t="shared" si="1"/>
        <v>3203118.65</v>
      </c>
    </row>
    <row r="25" spans="2:9" ht="11.25">
      <c r="B25" s="49">
        <v>3200</v>
      </c>
      <c r="C25" s="11" t="s">
        <v>84</v>
      </c>
      <c r="D25" s="15">
        <v>2937600</v>
      </c>
      <c r="E25" s="15">
        <v>-813088.49</v>
      </c>
      <c r="F25" s="15">
        <f t="shared" si="0"/>
        <v>2124511.51</v>
      </c>
      <c r="G25" s="15">
        <v>838717.23</v>
      </c>
      <c r="H25" s="15">
        <v>782908.35</v>
      </c>
      <c r="I25" s="15">
        <f t="shared" si="1"/>
        <v>1285794.2799999998</v>
      </c>
    </row>
    <row r="26" spans="2:9" ht="11.25">
      <c r="B26" s="49">
        <v>3300</v>
      </c>
      <c r="C26" s="11" t="s">
        <v>85</v>
      </c>
      <c r="D26" s="15">
        <v>2887000</v>
      </c>
      <c r="E26" s="15">
        <v>2012491.3</v>
      </c>
      <c r="F26" s="15">
        <f t="shared" si="0"/>
        <v>4899491.3</v>
      </c>
      <c r="G26" s="15">
        <v>1109927.45</v>
      </c>
      <c r="H26" s="15">
        <v>1100021.05</v>
      </c>
      <c r="I26" s="15">
        <f t="shared" si="1"/>
        <v>3789563.8499999996</v>
      </c>
    </row>
    <row r="27" spans="2:9" ht="11.25">
      <c r="B27" s="49">
        <v>3400</v>
      </c>
      <c r="C27" s="11" t="s">
        <v>86</v>
      </c>
      <c r="D27" s="15">
        <v>730000</v>
      </c>
      <c r="E27" s="15">
        <v>0</v>
      </c>
      <c r="F27" s="15">
        <f t="shared" si="0"/>
        <v>730000</v>
      </c>
      <c r="G27" s="15">
        <v>439748.25</v>
      </c>
      <c r="H27" s="15">
        <v>180133.59</v>
      </c>
      <c r="I27" s="15">
        <f t="shared" si="1"/>
        <v>290251.75</v>
      </c>
    </row>
    <row r="28" spans="2:9" ht="11.25">
      <c r="B28" s="49">
        <v>3500</v>
      </c>
      <c r="C28" s="11" t="s">
        <v>87</v>
      </c>
      <c r="D28" s="15">
        <v>4785598.08</v>
      </c>
      <c r="E28" s="15">
        <v>1085704.8</v>
      </c>
      <c r="F28" s="15">
        <f t="shared" si="0"/>
        <v>5871302.88</v>
      </c>
      <c r="G28" s="15">
        <v>2481430.11</v>
      </c>
      <c r="H28" s="15">
        <v>2400882.99</v>
      </c>
      <c r="I28" s="15">
        <f t="shared" si="1"/>
        <v>3389872.77</v>
      </c>
    </row>
    <row r="29" spans="2:9" ht="11.25">
      <c r="B29" s="49">
        <v>3600</v>
      </c>
      <c r="C29" s="11" t="s">
        <v>88</v>
      </c>
      <c r="D29" s="15">
        <v>606000</v>
      </c>
      <c r="E29" s="15">
        <v>190910.07</v>
      </c>
      <c r="F29" s="15">
        <f t="shared" si="0"/>
        <v>796910.0700000001</v>
      </c>
      <c r="G29" s="15">
        <v>658380.07</v>
      </c>
      <c r="H29" s="15">
        <v>575330.07</v>
      </c>
      <c r="I29" s="15">
        <f t="shared" si="1"/>
        <v>138530.00000000012</v>
      </c>
    </row>
    <row r="30" spans="2:9" ht="11.25">
      <c r="B30" s="49">
        <v>3700</v>
      </c>
      <c r="C30" s="11" t="s">
        <v>89</v>
      </c>
      <c r="D30" s="15">
        <v>197500</v>
      </c>
      <c r="E30" s="15">
        <v>42743.5</v>
      </c>
      <c r="F30" s="15">
        <f t="shared" si="0"/>
        <v>240243.5</v>
      </c>
      <c r="G30" s="15">
        <v>134232.63</v>
      </c>
      <c r="H30" s="15">
        <v>134232.63</v>
      </c>
      <c r="I30" s="15">
        <f t="shared" si="1"/>
        <v>106010.87</v>
      </c>
    </row>
    <row r="31" spans="2:9" ht="11.25">
      <c r="B31" s="49">
        <v>3800</v>
      </c>
      <c r="C31" s="11" t="s">
        <v>90</v>
      </c>
      <c r="D31" s="15">
        <v>2072000</v>
      </c>
      <c r="E31" s="15">
        <v>12794.6</v>
      </c>
      <c r="F31" s="15">
        <f t="shared" si="0"/>
        <v>2084794.6</v>
      </c>
      <c r="G31" s="15">
        <v>1293251.51</v>
      </c>
      <c r="H31" s="15">
        <v>1122321.99</v>
      </c>
      <c r="I31" s="15">
        <f t="shared" si="1"/>
        <v>791543.0900000001</v>
      </c>
    </row>
    <row r="32" spans="2:9" ht="11.25">
      <c r="B32" s="49">
        <v>3900</v>
      </c>
      <c r="C32" s="11" t="s">
        <v>18</v>
      </c>
      <c r="D32" s="15">
        <v>1653000</v>
      </c>
      <c r="E32" s="15">
        <v>-1373000</v>
      </c>
      <c r="F32" s="15">
        <f t="shared" si="0"/>
        <v>280000</v>
      </c>
      <c r="G32" s="15">
        <v>5942</v>
      </c>
      <c r="H32" s="15">
        <v>5942</v>
      </c>
      <c r="I32" s="15">
        <f t="shared" si="1"/>
        <v>274058</v>
      </c>
    </row>
    <row r="33" spans="2:9" ht="11.25">
      <c r="B33" s="48" t="s">
        <v>63</v>
      </c>
      <c r="C33" s="7"/>
      <c r="D33" s="15">
        <f>SUM(D34:D42)</f>
        <v>16384017.92</v>
      </c>
      <c r="E33" s="15">
        <f>SUM(E34:E42)</f>
        <v>7161891.99</v>
      </c>
      <c r="F33" s="15">
        <f t="shared" si="0"/>
        <v>23545909.91</v>
      </c>
      <c r="G33" s="15">
        <f>SUM(G34:G42)</f>
        <v>12228754.43</v>
      </c>
      <c r="H33" s="15">
        <f>SUM(H34:H42)</f>
        <v>12203107.55</v>
      </c>
      <c r="I33" s="15">
        <f t="shared" si="1"/>
        <v>11317155.48</v>
      </c>
    </row>
    <row r="34" spans="2:9" ht="11.25">
      <c r="B34" s="49">
        <v>4100</v>
      </c>
      <c r="C34" s="11" t="s">
        <v>91</v>
      </c>
      <c r="D34" s="15">
        <v>11500000</v>
      </c>
      <c r="E34" s="15">
        <v>0</v>
      </c>
      <c r="F34" s="15">
        <f t="shared" si="0"/>
        <v>11500000</v>
      </c>
      <c r="G34" s="15">
        <v>5749999.92</v>
      </c>
      <c r="H34" s="15">
        <v>5749999.92</v>
      </c>
      <c r="I34" s="15">
        <f t="shared" si="1"/>
        <v>5750000.08</v>
      </c>
    </row>
    <row r="35" spans="2:9" ht="11.25">
      <c r="B35" s="49">
        <v>4200</v>
      </c>
      <c r="C35" s="11" t="s">
        <v>92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5">
        <v>0</v>
      </c>
      <c r="I35" s="15">
        <f t="shared" si="1"/>
        <v>0</v>
      </c>
    </row>
    <row r="36" spans="2:9" ht="11.25">
      <c r="B36" s="49">
        <v>4300</v>
      </c>
      <c r="C36" s="11" t="s">
        <v>93</v>
      </c>
      <c r="D36" s="15">
        <v>0</v>
      </c>
      <c r="E36" s="15">
        <v>0</v>
      </c>
      <c r="F36" s="15">
        <f t="shared" si="0"/>
        <v>0</v>
      </c>
      <c r="G36" s="15">
        <v>0</v>
      </c>
      <c r="H36" s="15">
        <v>0</v>
      </c>
      <c r="I36" s="15">
        <f t="shared" si="1"/>
        <v>0</v>
      </c>
    </row>
    <row r="37" spans="2:9" ht="11.25">
      <c r="B37" s="49">
        <v>4400</v>
      </c>
      <c r="C37" s="11" t="s">
        <v>94</v>
      </c>
      <c r="D37" s="15">
        <v>4884017.92</v>
      </c>
      <c r="E37" s="15">
        <v>7161891.99</v>
      </c>
      <c r="F37" s="15">
        <f t="shared" si="0"/>
        <v>12045909.91</v>
      </c>
      <c r="G37" s="15">
        <v>6478754.51</v>
      </c>
      <c r="H37" s="15">
        <v>6453107.63</v>
      </c>
      <c r="I37" s="15">
        <f t="shared" si="1"/>
        <v>5567155.4</v>
      </c>
    </row>
    <row r="38" spans="2:9" ht="11.25">
      <c r="B38" s="49">
        <v>4500</v>
      </c>
      <c r="C38" s="11" t="s">
        <v>40</v>
      </c>
      <c r="D38" s="15">
        <v>0</v>
      </c>
      <c r="E38" s="15">
        <v>0</v>
      </c>
      <c r="F38" s="15">
        <f t="shared" si="0"/>
        <v>0</v>
      </c>
      <c r="G38" s="15">
        <v>0</v>
      </c>
      <c r="H38" s="15">
        <v>0</v>
      </c>
      <c r="I38" s="15">
        <f t="shared" si="1"/>
        <v>0</v>
      </c>
    </row>
    <row r="39" spans="2:9" ht="11.25">
      <c r="B39" s="49">
        <v>4600</v>
      </c>
      <c r="C39" s="11" t="s">
        <v>95</v>
      </c>
      <c r="D39" s="15">
        <v>0</v>
      </c>
      <c r="E39" s="15">
        <v>0</v>
      </c>
      <c r="F39" s="15">
        <f t="shared" si="0"/>
        <v>0</v>
      </c>
      <c r="G39" s="15">
        <v>0</v>
      </c>
      <c r="H39" s="15">
        <v>0</v>
      </c>
      <c r="I39" s="15">
        <f t="shared" si="1"/>
        <v>0</v>
      </c>
    </row>
    <row r="40" spans="2:9" ht="11.25">
      <c r="B40" s="49">
        <v>4700</v>
      </c>
      <c r="C40" s="11" t="s">
        <v>96</v>
      </c>
      <c r="D40" s="15">
        <v>0</v>
      </c>
      <c r="E40" s="15">
        <v>0</v>
      </c>
      <c r="F40" s="15">
        <f t="shared" si="0"/>
        <v>0</v>
      </c>
      <c r="G40" s="15">
        <v>0</v>
      </c>
      <c r="H40" s="15">
        <v>0</v>
      </c>
      <c r="I40" s="15">
        <f t="shared" si="1"/>
        <v>0</v>
      </c>
    </row>
    <row r="41" spans="2:9" ht="11.25">
      <c r="B41" s="49">
        <v>4800</v>
      </c>
      <c r="C41" s="11" t="s">
        <v>36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5">
        <v>0</v>
      </c>
      <c r="I41" s="15">
        <f t="shared" si="1"/>
        <v>0</v>
      </c>
    </row>
    <row r="42" spans="2:9" ht="11.25">
      <c r="B42" s="49">
        <v>4900</v>
      </c>
      <c r="C42" s="11" t="s">
        <v>97</v>
      </c>
      <c r="D42" s="15">
        <v>0</v>
      </c>
      <c r="E42" s="15">
        <v>0</v>
      </c>
      <c r="F42" s="15">
        <f t="shared" si="0"/>
        <v>0</v>
      </c>
      <c r="G42" s="15">
        <v>0</v>
      </c>
      <c r="H42" s="15">
        <v>0</v>
      </c>
      <c r="I42" s="15">
        <f t="shared" si="1"/>
        <v>0</v>
      </c>
    </row>
    <row r="43" spans="2:9" ht="11.25">
      <c r="B43" s="48" t="s">
        <v>64</v>
      </c>
      <c r="C43" s="7"/>
      <c r="D43" s="15">
        <f>SUM(D44:D52)</f>
        <v>457209.23</v>
      </c>
      <c r="E43" s="15">
        <f>SUM(E44:E52)</f>
        <v>719943.88</v>
      </c>
      <c r="F43" s="15">
        <f t="shared" si="0"/>
        <v>1177153.1099999999</v>
      </c>
      <c r="G43" s="15">
        <f>SUM(G44:G52)</f>
        <v>622549.48</v>
      </c>
      <c r="H43" s="15">
        <f>SUM(H44:H52)</f>
        <v>622549.48</v>
      </c>
      <c r="I43" s="15">
        <f t="shared" si="1"/>
        <v>554603.6299999999</v>
      </c>
    </row>
    <row r="44" spans="2:9" ht="11.25">
      <c r="B44" s="49">
        <v>5100</v>
      </c>
      <c r="C44" s="11" t="s">
        <v>98</v>
      </c>
      <c r="D44" s="15">
        <v>0</v>
      </c>
      <c r="E44" s="15">
        <v>262743.88</v>
      </c>
      <c r="F44" s="15">
        <f t="shared" si="0"/>
        <v>262743.88</v>
      </c>
      <c r="G44" s="15">
        <v>165349.48</v>
      </c>
      <c r="H44" s="15">
        <v>165349.48</v>
      </c>
      <c r="I44" s="15">
        <f t="shared" si="1"/>
        <v>97394.4</v>
      </c>
    </row>
    <row r="45" spans="2:9" ht="11.25">
      <c r="B45" s="49">
        <v>5200</v>
      </c>
      <c r="C45" s="11" t="s">
        <v>99</v>
      </c>
      <c r="D45" s="15">
        <v>424209.23</v>
      </c>
      <c r="E45" s="15">
        <v>0</v>
      </c>
      <c r="F45" s="15">
        <f t="shared" si="0"/>
        <v>424209.23</v>
      </c>
      <c r="G45" s="15">
        <v>0</v>
      </c>
      <c r="H45" s="15">
        <v>0</v>
      </c>
      <c r="I45" s="15">
        <f t="shared" si="1"/>
        <v>424209.23</v>
      </c>
    </row>
    <row r="46" spans="2:9" ht="11.25">
      <c r="B46" s="49">
        <v>5300</v>
      </c>
      <c r="C46" s="11" t="s">
        <v>100</v>
      </c>
      <c r="D46" s="15">
        <v>0</v>
      </c>
      <c r="E46" s="15">
        <v>0</v>
      </c>
      <c r="F46" s="15">
        <f t="shared" si="0"/>
        <v>0</v>
      </c>
      <c r="G46" s="15">
        <v>0</v>
      </c>
      <c r="H46" s="15">
        <v>0</v>
      </c>
      <c r="I46" s="15">
        <f t="shared" si="1"/>
        <v>0</v>
      </c>
    </row>
    <row r="47" spans="2:9" ht="11.25">
      <c r="B47" s="49">
        <v>5400</v>
      </c>
      <c r="C47" s="11" t="s">
        <v>101</v>
      </c>
      <c r="D47" s="15">
        <v>0</v>
      </c>
      <c r="E47" s="15">
        <v>339200</v>
      </c>
      <c r="F47" s="15">
        <f t="shared" si="0"/>
        <v>339200</v>
      </c>
      <c r="G47" s="15">
        <v>339200</v>
      </c>
      <c r="H47" s="15">
        <v>339200</v>
      </c>
      <c r="I47" s="15">
        <f t="shared" si="1"/>
        <v>0</v>
      </c>
    </row>
    <row r="48" spans="2:9" ht="11.25">
      <c r="B48" s="49">
        <v>5500</v>
      </c>
      <c r="C48" s="11" t="s">
        <v>102</v>
      </c>
      <c r="D48" s="15">
        <v>0</v>
      </c>
      <c r="E48" s="15">
        <v>0</v>
      </c>
      <c r="F48" s="15">
        <f t="shared" si="0"/>
        <v>0</v>
      </c>
      <c r="G48" s="15">
        <v>0</v>
      </c>
      <c r="H48" s="15">
        <v>0</v>
      </c>
      <c r="I48" s="15">
        <f t="shared" si="1"/>
        <v>0</v>
      </c>
    </row>
    <row r="49" spans="2:9" ht="11.25">
      <c r="B49" s="49">
        <v>5600</v>
      </c>
      <c r="C49" s="11" t="s">
        <v>103</v>
      </c>
      <c r="D49" s="15">
        <v>33000</v>
      </c>
      <c r="E49" s="15">
        <v>0</v>
      </c>
      <c r="F49" s="15">
        <f t="shared" si="0"/>
        <v>33000</v>
      </c>
      <c r="G49" s="15">
        <v>0</v>
      </c>
      <c r="H49" s="15">
        <v>0</v>
      </c>
      <c r="I49" s="15">
        <f t="shared" si="1"/>
        <v>33000</v>
      </c>
    </row>
    <row r="50" spans="2:9" ht="11.25">
      <c r="B50" s="49">
        <v>5700</v>
      </c>
      <c r="C50" s="11" t="s">
        <v>104</v>
      </c>
      <c r="D50" s="15">
        <v>0</v>
      </c>
      <c r="E50" s="15">
        <v>18000</v>
      </c>
      <c r="F50" s="15">
        <f t="shared" si="0"/>
        <v>18000</v>
      </c>
      <c r="G50" s="15">
        <v>18000</v>
      </c>
      <c r="H50" s="15">
        <v>18000</v>
      </c>
      <c r="I50" s="15">
        <f t="shared" si="1"/>
        <v>0</v>
      </c>
    </row>
    <row r="51" spans="2:9" ht="11.25">
      <c r="B51" s="49">
        <v>5800</v>
      </c>
      <c r="C51" s="11" t="s">
        <v>105</v>
      </c>
      <c r="D51" s="15">
        <v>0</v>
      </c>
      <c r="E51" s="15">
        <v>100000</v>
      </c>
      <c r="F51" s="15">
        <f t="shared" si="0"/>
        <v>100000</v>
      </c>
      <c r="G51" s="15">
        <v>100000</v>
      </c>
      <c r="H51" s="15">
        <v>100000</v>
      </c>
      <c r="I51" s="15">
        <f t="shared" si="1"/>
        <v>0</v>
      </c>
    </row>
    <row r="52" spans="2:9" ht="11.25">
      <c r="B52" s="49">
        <v>5900</v>
      </c>
      <c r="C52" s="11" t="s">
        <v>106</v>
      </c>
      <c r="D52" s="15">
        <v>0</v>
      </c>
      <c r="E52" s="15">
        <v>0</v>
      </c>
      <c r="F52" s="15">
        <f t="shared" si="0"/>
        <v>0</v>
      </c>
      <c r="G52" s="15">
        <v>0</v>
      </c>
      <c r="H52" s="15">
        <v>0</v>
      </c>
      <c r="I52" s="15">
        <f t="shared" si="1"/>
        <v>0</v>
      </c>
    </row>
    <row r="53" spans="2:9" ht="11.25">
      <c r="B53" s="48" t="s">
        <v>65</v>
      </c>
      <c r="C53" s="7"/>
      <c r="D53" s="15">
        <f>SUM(D54:D56)</f>
        <v>42389294.07</v>
      </c>
      <c r="E53" s="15">
        <f>SUM(E54:E56)</f>
        <v>27733701.03</v>
      </c>
      <c r="F53" s="15">
        <f t="shared" si="0"/>
        <v>70122995.1</v>
      </c>
      <c r="G53" s="15">
        <f>SUM(G54:G56)</f>
        <v>27670975.490000002</v>
      </c>
      <c r="H53" s="15">
        <f>SUM(H54:H56)</f>
        <v>27625531.12</v>
      </c>
      <c r="I53" s="15">
        <f t="shared" si="1"/>
        <v>42452019.60999999</v>
      </c>
    </row>
    <row r="54" spans="2:9" ht="11.25">
      <c r="B54" s="49">
        <v>6100</v>
      </c>
      <c r="C54" s="11" t="s">
        <v>107</v>
      </c>
      <c r="D54" s="15">
        <v>41939294.07</v>
      </c>
      <c r="E54" s="15">
        <v>27459301.03</v>
      </c>
      <c r="F54" s="15">
        <f t="shared" si="0"/>
        <v>69398595.1</v>
      </c>
      <c r="G54" s="15">
        <v>26946588.12</v>
      </c>
      <c r="H54" s="15">
        <v>26901143.75</v>
      </c>
      <c r="I54" s="15">
        <f t="shared" si="1"/>
        <v>42452006.97999999</v>
      </c>
    </row>
    <row r="55" spans="2:9" ht="11.25">
      <c r="B55" s="49">
        <v>6200</v>
      </c>
      <c r="C55" s="11" t="s">
        <v>108</v>
      </c>
      <c r="D55" s="15">
        <v>450000</v>
      </c>
      <c r="E55" s="15">
        <v>274400</v>
      </c>
      <c r="F55" s="15">
        <f t="shared" si="0"/>
        <v>724400</v>
      </c>
      <c r="G55" s="15">
        <v>724387.37</v>
      </c>
      <c r="H55" s="15">
        <v>724387.37</v>
      </c>
      <c r="I55" s="15">
        <f t="shared" si="1"/>
        <v>12.630000000004657</v>
      </c>
    </row>
    <row r="56" spans="2:9" ht="11.25">
      <c r="B56" s="49">
        <v>6300</v>
      </c>
      <c r="C56" s="11" t="s">
        <v>109</v>
      </c>
      <c r="D56" s="15">
        <v>0</v>
      </c>
      <c r="E56" s="15">
        <v>0</v>
      </c>
      <c r="F56" s="15">
        <f t="shared" si="0"/>
        <v>0</v>
      </c>
      <c r="G56" s="15">
        <v>0</v>
      </c>
      <c r="H56" s="15">
        <v>0</v>
      </c>
      <c r="I56" s="15">
        <f t="shared" si="1"/>
        <v>0</v>
      </c>
    </row>
    <row r="57" spans="2:9" ht="11.25">
      <c r="B57" s="48" t="s">
        <v>66</v>
      </c>
      <c r="C57" s="7"/>
      <c r="D57" s="15">
        <f>SUM(D58:D64)</f>
        <v>0</v>
      </c>
      <c r="E57" s="15">
        <f>SUM(E58:E64)</f>
        <v>0</v>
      </c>
      <c r="F57" s="15">
        <f t="shared" si="0"/>
        <v>0</v>
      </c>
      <c r="G57" s="15">
        <f>SUM(G58:G64)</f>
        <v>0</v>
      </c>
      <c r="H57" s="15">
        <f>SUM(H58:H64)</f>
        <v>0</v>
      </c>
      <c r="I57" s="15">
        <f t="shared" si="1"/>
        <v>0</v>
      </c>
    </row>
    <row r="58" spans="2:9" ht="11.25">
      <c r="B58" s="49">
        <v>7100</v>
      </c>
      <c r="C58" s="11" t="s">
        <v>110</v>
      </c>
      <c r="D58" s="15">
        <v>0</v>
      </c>
      <c r="E58" s="15">
        <v>0</v>
      </c>
      <c r="F58" s="15">
        <f t="shared" si="0"/>
        <v>0</v>
      </c>
      <c r="G58" s="15">
        <v>0</v>
      </c>
      <c r="H58" s="15">
        <v>0</v>
      </c>
      <c r="I58" s="15">
        <f t="shared" si="1"/>
        <v>0</v>
      </c>
    </row>
    <row r="59" spans="2:9" ht="11.25">
      <c r="B59" s="49">
        <v>7200</v>
      </c>
      <c r="C59" s="11" t="s">
        <v>111</v>
      </c>
      <c r="D59" s="15">
        <v>0</v>
      </c>
      <c r="E59" s="15">
        <v>0</v>
      </c>
      <c r="F59" s="15">
        <f t="shared" si="0"/>
        <v>0</v>
      </c>
      <c r="G59" s="15">
        <v>0</v>
      </c>
      <c r="H59" s="15">
        <v>0</v>
      </c>
      <c r="I59" s="15">
        <f t="shared" si="1"/>
        <v>0</v>
      </c>
    </row>
    <row r="60" spans="2:9" ht="11.25">
      <c r="B60" s="49">
        <v>7300</v>
      </c>
      <c r="C60" s="11" t="s">
        <v>112</v>
      </c>
      <c r="D60" s="15">
        <v>0</v>
      </c>
      <c r="E60" s="15">
        <v>0</v>
      </c>
      <c r="F60" s="15">
        <f t="shared" si="0"/>
        <v>0</v>
      </c>
      <c r="G60" s="15">
        <v>0</v>
      </c>
      <c r="H60" s="15">
        <v>0</v>
      </c>
      <c r="I60" s="15">
        <f t="shared" si="1"/>
        <v>0</v>
      </c>
    </row>
    <row r="61" spans="2:9" ht="11.25">
      <c r="B61" s="49">
        <v>7400</v>
      </c>
      <c r="C61" s="11" t="s">
        <v>113</v>
      </c>
      <c r="D61" s="15">
        <v>0</v>
      </c>
      <c r="E61" s="15">
        <v>0</v>
      </c>
      <c r="F61" s="15">
        <f t="shared" si="0"/>
        <v>0</v>
      </c>
      <c r="G61" s="15">
        <v>0</v>
      </c>
      <c r="H61" s="15">
        <v>0</v>
      </c>
      <c r="I61" s="15">
        <f t="shared" si="1"/>
        <v>0</v>
      </c>
    </row>
    <row r="62" spans="2:9" ht="11.25">
      <c r="B62" s="49">
        <v>7500</v>
      </c>
      <c r="C62" s="11" t="s">
        <v>114</v>
      </c>
      <c r="D62" s="15">
        <v>0</v>
      </c>
      <c r="E62" s="15">
        <v>0</v>
      </c>
      <c r="F62" s="15">
        <f t="shared" si="0"/>
        <v>0</v>
      </c>
      <c r="G62" s="15">
        <v>0</v>
      </c>
      <c r="H62" s="15">
        <v>0</v>
      </c>
      <c r="I62" s="15">
        <f t="shared" si="1"/>
        <v>0</v>
      </c>
    </row>
    <row r="63" spans="2:9" ht="11.25">
      <c r="B63" s="49">
        <v>7600</v>
      </c>
      <c r="C63" s="11" t="s">
        <v>115</v>
      </c>
      <c r="D63" s="15">
        <v>0</v>
      </c>
      <c r="E63" s="15">
        <v>0</v>
      </c>
      <c r="F63" s="15">
        <f t="shared" si="0"/>
        <v>0</v>
      </c>
      <c r="G63" s="15">
        <v>0</v>
      </c>
      <c r="H63" s="15">
        <v>0</v>
      </c>
      <c r="I63" s="15">
        <f t="shared" si="1"/>
        <v>0</v>
      </c>
    </row>
    <row r="64" spans="2:9" ht="11.25">
      <c r="B64" s="49">
        <v>7900</v>
      </c>
      <c r="C64" s="11" t="s">
        <v>116</v>
      </c>
      <c r="D64" s="15">
        <v>0</v>
      </c>
      <c r="E64" s="15">
        <v>0</v>
      </c>
      <c r="F64" s="15">
        <f t="shared" si="0"/>
        <v>0</v>
      </c>
      <c r="G64" s="15">
        <v>0</v>
      </c>
      <c r="H64" s="15">
        <v>0</v>
      </c>
      <c r="I64" s="15">
        <f t="shared" si="1"/>
        <v>0</v>
      </c>
    </row>
    <row r="65" spans="2:9" ht="11.25">
      <c r="B65" s="48" t="s">
        <v>67</v>
      </c>
      <c r="C65" s="7"/>
      <c r="D65" s="15">
        <f>SUM(D66:D68)</f>
        <v>150000</v>
      </c>
      <c r="E65" s="15">
        <f>SUM(E66:E68)</f>
        <v>190000</v>
      </c>
      <c r="F65" s="15">
        <f t="shared" si="0"/>
        <v>340000</v>
      </c>
      <c r="G65" s="15">
        <f>SUM(G66:G68)</f>
        <v>0</v>
      </c>
      <c r="H65" s="15">
        <f>SUM(H66:H68)</f>
        <v>0</v>
      </c>
      <c r="I65" s="15">
        <f t="shared" si="1"/>
        <v>340000</v>
      </c>
    </row>
    <row r="66" spans="2:9" ht="11.25">
      <c r="B66" s="49">
        <v>8100</v>
      </c>
      <c r="C66" s="11" t="s">
        <v>37</v>
      </c>
      <c r="D66" s="15">
        <v>0</v>
      </c>
      <c r="E66" s="15">
        <v>0</v>
      </c>
      <c r="F66" s="15">
        <f t="shared" si="0"/>
        <v>0</v>
      </c>
      <c r="G66" s="15">
        <v>0</v>
      </c>
      <c r="H66" s="15">
        <v>0</v>
      </c>
      <c r="I66" s="15">
        <f t="shared" si="1"/>
        <v>0</v>
      </c>
    </row>
    <row r="67" spans="2:9" ht="11.25">
      <c r="B67" s="49">
        <v>8300</v>
      </c>
      <c r="C67" s="11" t="s">
        <v>38</v>
      </c>
      <c r="D67" s="15">
        <v>0</v>
      </c>
      <c r="E67" s="15">
        <v>0</v>
      </c>
      <c r="F67" s="15">
        <f t="shared" si="0"/>
        <v>0</v>
      </c>
      <c r="G67" s="15">
        <v>0</v>
      </c>
      <c r="H67" s="15">
        <v>0</v>
      </c>
      <c r="I67" s="15">
        <f t="shared" si="1"/>
        <v>0</v>
      </c>
    </row>
    <row r="68" spans="2:9" ht="11.25">
      <c r="B68" s="49">
        <v>8500</v>
      </c>
      <c r="C68" s="11" t="s">
        <v>39</v>
      </c>
      <c r="D68" s="15">
        <v>150000</v>
      </c>
      <c r="E68" s="15">
        <v>190000</v>
      </c>
      <c r="F68" s="15">
        <f t="shared" si="0"/>
        <v>340000</v>
      </c>
      <c r="G68" s="15">
        <v>0</v>
      </c>
      <c r="H68" s="15">
        <v>0</v>
      </c>
      <c r="I68" s="15">
        <f t="shared" si="1"/>
        <v>340000</v>
      </c>
    </row>
    <row r="69" spans="2:9" ht="11.25">
      <c r="B69" s="48" t="s">
        <v>68</v>
      </c>
      <c r="C69" s="7"/>
      <c r="D69" s="15">
        <f>SUM(D70:D76)</f>
        <v>7393000</v>
      </c>
      <c r="E69" s="15">
        <f>SUM(E70:E76)</f>
        <v>0</v>
      </c>
      <c r="F69" s="15">
        <f t="shared" si="0"/>
        <v>7393000</v>
      </c>
      <c r="G69" s="15">
        <f>SUM(G70:G76)</f>
        <v>218806.77</v>
      </c>
      <c r="H69" s="15">
        <f>SUM(H70:H76)</f>
        <v>218806.77</v>
      </c>
      <c r="I69" s="15">
        <f t="shared" si="1"/>
        <v>7174193.23</v>
      </c>
    </row>
    <row r="70" spans="2:9" ht="11.25">
      <c r="B70" s="49">
        <v>9100</v>
      </c>
      <c r="C70" s="11" t="s">
        <v>117</v>
      </c>
      <c r="D70" s="15">
        <v>7000000</v>
      </c>
      <c r="E70" s="15">
        <v>0</v>
      </c>
      <c r="F70" s="15">
        <f aca="true" t="shared" si="2" ref="F70:F76">D70+E70</f>
        <v>7000000</v>
      </c>
      <c r="G70" s="15">
        <v>0</v>
      </c>
      <c r="H70" s="15">
        <v>0</v>
      </c>
      <c r="I70" s="15">
        <f aca="true" t="shared" si="3" ref="I70:I76">F70-G70</f>
        <v>7000000</v>
      </c>
    </row>
    <row r="71" spans="2:9" ht="11.25">
      <c r="B71" s="49">
        <v>9200</v>
      </c>
      <c r="C71" s="11" t="s">
        <v>118</v>
      </c>
      <c r="D71" s="15">
        <v>393000</v>
      </c>
      <c r="E71" s="15">
        <v>0</v>
      </c>
      <c r="F71" s="15">
        <f t="shared" si="2"/>
        <v>393000</v>
      </c>
      <c r="G71" s="15">
        <v>218806.77</v>
      </c>
      <c r="H71" s="15">
        <v>218806.77</v>
      </c>
      <c r="I71" s="15">
        <f t="shared" si="3"/>
        <v>174193.23</v>
      </c>
    </row>
    <row r="72" spans="2:9" ht="11.25">
      <c r="B72" s="49">
        <v>9300</v>
      </c>
      <c r="C72" s="11" t="s">
        <v>119</v>
      </c>
      <c r="D72" s="15">
        <v>0</v>
      </c>
      <c r="E72" s="15">
        <v>0</v>
      </c>
      <c r="F72" s="15">
        <f t="shared" si="2"/>
        <v>0</v>
      </c>
      <c r="G72" s="15">
        <v>0</v>
      </c>
      <c r="H72" s="15">
        <v>0</v>
      </c>
      <c r="I72" s="15">
        <f t="shared" si="3"/>
        <v>0</v>
      </c>
    </row>
    <row r="73" spans="2:9" ht="11.25">
      <c r="B73" s="49">
        <v>9400</v>
      </c>
      <c r="C73" s="11" t="s">
        <v>120</v>
      </c>
      <c r="D73" s="15">
        <v>0</v>
      </c>
      <c r="E73" s="15">
        <v>0</v>
      </c>
      <c r="F73" s="15">
        <f t="shared" si="2"/>
        <v>0</v>
      </c>
      <c r="G73" s="15">
        <v>0</v>
      </c>
      <c r="H73" s="15">
        <v>0</v>
      </c>
      <c r="I73" s="15">
        <f t="shared" si="3"/>
        <v>0</v>
      </c>
    </row>
    <row r="74" spans="2:9" ht="11.25">
      <c r="B74" s="49">
        <v>9500</v>
      </c>
      <c r="C74" s="11" t="s">
        <v>121</v>
      </c>
      <c r="D74" s="15">
        <v>0</v>
      </c>
      <c r="E74" s="15">
        <v>0</v>
      </c>
      <c r="F74" s="15">
        <f t="shared" si="2"/>
        <v>0</v>
      </c>
      <c r="G74" s="15">
        <v>0</v>
      </c>
      <c r="H74" s="15">
        <v>0</v>
      </c>
      <c r="I74" s="15">
        <f t="shared" si="3"/>
        <v>0</v>
      </c>
    </row>
    <row r="75" spans="2:9" ht="11.25">
      <c r="B75" s="49">
        <v>9600</v>
      </c>
      <c r="C75" s="11" t="s">
        <v>122</v>
      </c>
      <c r="D75" s="15">
        <v>0</v>
      </c>
      <c r="E75" s="15">
        <v>0</v>
      </c>
      <c r="F75" s="15">
        <f t="shared" si="2"/>
        <v>0</v>
      </c>
      <c r="G75" s="15">
        <v>0</v>
      </c>
      <c r="H75" s="15">
        <v>0</v>
      </c>
      <c r="I75" s="15">
        <f t="shared" si="3"/>
        <v>0</v>
      </c>
    </row>
    <row r="76" spans="2:9" ht="11.25">
      <c r="B76" s="49">
        <v>9900</v>
      </c>
      <c r="C76" s="12" t="s">
        <v>123</v>
      </c>
      <c r="D76" s="16">
        <v>0</v>
      </c>
      <c r="E76" s="16">
        <v>0</v>
      </c>
      <c r="F76" s="16">
        <f t="shared" si="2"/>
        <v>0</v>
      </c>
      <c r="G76" s="16">
        <v>0</v>
      </c>
      <c r="H76" s="16">
        <v>0</v>
      </c>
      <c r="I76" s="16">
        <f t="shared" si="3"/>
        <v>0</v>
      </c>
    </row>
    <row r="77" spans="2:9" ht="11.25">
      <c r="B77" s="8"/>
      <c r="C77" s="13" t="s">
        <v>52</v>
      </c>
      <c r="D77" s="17">
        <f aca="true" t="shared" si="4" ref="D77:I77">SUM(D5+D13+D23+D33+D43+D53+D57+D65+D69)</f>
        <v>193898723.65999997</v>
      </c>
      <c r="E77" s="17">
        <f t="shared" si="4"/>
        <v>37649825.620000005</v>
      </c>
      <c r="F77" s="17">
        <f t="shared" si="4"/>
        <v>231568894.48000002</v>
      </c>
      <c r="G77" s="17">
        <f t="shared" si="4"/>
        <v>96726141.51</v>
      </c>
      <c r="H77" s="17">
        <f t="shared" si="4"/>
        <v>95259412.18</v>
      </c>
      <c r="I77" s="17">
        <f t="shared" si="4"/>
        <v>134842752.97</v>
      </c>
    </row>
    <row r="78" ht="11.25">
      <c r="C78" s="56" t="s">
        <v>174</v>
      </c>
    </row>
    <row r="80" ht="11.25">
      <c r="F80" s="52"/>
    </row>
    <row r="82" ht="11.25"/>
    <row r="83" ht="11.25"/>
    <row r="84" ht="11.25"/>
  </sheetData>
  <sheetProtection/>
  <mergeCells count="4">
    <mergeCell ref="B1:I1"/>
    <mergeCell ref="B2:C4"/>
    <mergeCell ref="D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A17" sqref="A17:IV25"/>
    </sheetView>
  </sheetViews>
  <sheetFormatPr defaultColWidth="12" defaultRowHeight="11.25"/>
  <cols>
    <col min="1" max="1" width="12" style="1" customWidth="1"/>
    <col min="2" max="2" width="2.66015625" style="1" customWidth="1"/>
    <col min="3" max="3" width="47.66015625" style="1" customWidth="1"/>
    <col min="4" max="9" width="18.33203125" style="1" customWidth="1"/>
    <col min="10" max="16384" width="12" style="1" customWidth="1"/>
  </cols>
  <sheetData>
    <row r="1" spans="2:9" ht="49.5" customHeight="1">
      <c r="B1" s="59" t="s">
        <v>175</v>
      </c>
      <c r="C1" s="60"/>
      <c r="D1" s="60"/>
      <c r="E1" s="60"/>
      <c r="F1" s="60"/>
      <c r="G1" s="60"/>
      <c r="H1" s="60"/>
      <c r="I1" s="61"/>
    </row>
    <row r="2" spans="2:9" ht="11.25">
      <c r="B2" s="64" t="s">
        <v>53</v>
      </c>
      <c r="C2" s="65"/>
      <c r="D2" s="59" t="s">
        <v>59</v>
      </c>
      <c r="E2" s="60"/>
      <c r="F2" s="60"/>
      <c r="G2" s="60"/>
      <c r="H2" s="61"/>
      <c r="I2" s="62" t="s">
        <v>58</v>
      </c>
    </row>
    <row r="3" spans="2:9" ht="24.75" customHeight="1">
      <c r="B3" s="66"/>
      <c r="C3" s="67"/>
      <c r="D3" s="9" t="s">
        <v>54</v>
      </c>
      <c r="E3" s="9" t="s">
        <v>124</v>
      </c>
      <c r="F3" s="9" t="s">
        <v>55</v>
      </c>
      <c r="G3" s="9" t="s">
        <v>56</v>
      </c>
      <c r="H3" s="9" t="s">
        <v>57</v>
      </c>
      <c r="I3" s="63"/>
    </row>
    <row r="4" spans="2:9" ht="11.25">
      <c r="B4" s="68"/>
      <c r="C4" s="69"/>
      <c r="D4" s="10">
        <v>1</v>
      </c>
      <c r="E4" s="10">
        <v>2</v>
      </c>
      <c r="F4" s="10" t="s">
        <v>125</v>
      </c>
      <c r="G4" s="10">
        <v>4</v>
      </c>
      <c r="H4" s="10">
        <v>5</v>
      </c>
      <c r="I4" s="10" t="s">
        <v>126</v>
      </c>
    </row>
    <row r="5" spans="2:9" ht="11.25">
      <c r="B5" s="5"/>
      <c r="C5" s="18"/>
      <c r="D5" s="21"/>
      <c r="E5" s="21"/>
      <c r="F5" s="21"/>
      <c r="G5" s="21"/>
      <c r="H5" s="21"/>
      <c r="I5" s="21"/>
    </row>
    <row r="6" spans="2:9" ht="11.25">
      <c r="B6" s="5"/>
      <c r="C6" s="18" t="s">
        <v>0</v>
      </c>
      <c r="D6" s="50">
        <v>143902220.36</v>
      </c>
      <c r="E6" s="50">
        <v>9006180.71</v>
      </c>
      <c r="F6" s="50">
        <f>D6+E6+20345.2</f>
        <v>152928746.27</v>
      </c>
      <c r="G6" s="50">
        <v>68432616.54</v>
      </c>
      <c r="H6" s="50">
        <v>67011331.58</v>
      </c>
      <c r="I6" s="50">
        <f>F6-G6</f>
        <v>84496129.73</v>
      </c>
    </row>
    <row r="7" spans="2:9" ht="11.25">
      <c r="B7" s="5"/>
      <c r="C7" s="18"/>
      <c r="D7" s="50"/>
      <c r="E7" s="50"/>
      <c r="F7" s="50"/>
      <c r="G7" s="50"/>
      <c r="H7" s="50"/>
      <c r="I7" s="50"/>
    </row>
    <row r="8" spans="2:9" ht="11.25">
      <c r="B8" s="5"/>
      <c r="C8" s="18" t="s">
        <v>1</v>
      </c>
      <c r="D8" s="50">
        <v>42996503.3</v>
      </c>
      <c r="E8" s="50">
        <v>28643644.91</v>
      </c>
      <c r="F8" s="50">
        <f>D8+E8</f>
        <v>71640148.21</v>
      </c>
      <c r="G8" s="50">
        <v>28293524.97</v>
      </c>
      <c r="H8" s="50">
        <v>28248080.6</v>
      </c>
      <c r="I8" s="50">
        <f>F8-G8</f>
        <v>43346623.239999995</v>
      </c>
    </row>
    <row r="9" spans="2:9" ht="11.25">
      <c r="B9" s="5"/>
      <c r="C9" s="18"/>
      <c r="D9" s="50"/>
      <c r="E9" s="50"/>
      <c r="F9" s="50"/>
      <c r="G9" s="50"/>
      <c r="H9" s="50"/>
      <c r="I9" s="50"/>
    </row>
    <row r="10" spans="2:9" ht="11.25">
      <c r="B10" s="5"/>
      <c r="C10" s="18" t="s">
        <v>2</v>
      </c>
      <c r="D10" s="50">
        <v>7000000</v>
      </c>
      <c r="E10" s="50">
        <v>0</v>
      </c>
      <c r="F10" s="50">
        <f>D10+E10</f>
        <v>7000000</v>
      </c>
      <c r="G10" s="50">
        <v>0</v>
      </c>
      <c r="H10" s="50">
        <v>0</v>
      </c>
      <c r="I10" s="50">
        <f>F10-G10</f>
        <v>7000000</v>
      </c>
    </row>
    <row r="11" spans="2:9" ht="11.25">
      <c r="B11" s="5"/>
      <c r="C11" s="18"/>
      <c r="D11" s="50"/>
      <c r="E11" s="50"/>
      <c r="F11" s="50"/>
      <c r="G11" s="50"/>
      <c r="H11" s="50"/>
      <c r="I11" s="50"/>
    </row>
    <row r="12" spans="2:9" ht="11.25">
      <c r="B12" s="5"/>
      <c r="C12" s="18" t="s">
        <v>40</v>
      </c>
      <c r="D12" s="50">
        <v>0</v>
      </c>
      <c r="E12" s="50">
        <v>0</v>
      </c>
      <c r="F12" s="50">
        <f>D12+E12</f>
        <v>0</v>
      </c>
      <c r="G12" s="50">
        <v>0</v>
      </c>
      <c r="H12" s="50">
        <v>0</v>
      </c>
      <c r="I12" s="50">
        <f>F12-G12</f>
        <v>0</v>
      </c>
    </row>
    <row r="13" spans="2:9" ht="11.25">
      <c r="B13" s="5"/>
      <c r="C13" s="18"/>
      <c r="D13" s="50"/>
      <c r="E13" s="50"/>
      <c r="F13" s="50"/>
      <c r="G13" s="50"/>
      <c r="H13" s="50"/>
      <c r="I13" s="50"/>
    </row>
    <row r="14" spans="2:9" ht="11.25">
      <c r="B14" s="5"/>
      <c r="C14" s="18" t="s">
        <v>37</v>
      </c>
      <c r="D14" s="50">
        <v>0</v>
      </c>
      <c r="E14" s="50">
        <v>0</v>
      </c>
      <c r="F14" s="50">
        <f>D14+E14</f>
        <v>0</v>
      </c>
      <c r="G14" s="50">
        <v>0</v>
      </c>
      <c r="H14" s="50">
        <v>0</v>
      </c>
      <c r="I14" s="50">
        <f>F14-G14</f>
        <v>0</v>
      </c>
    </row>
    <row r="15" spans="2:9" ht="11.25">
      <c r="B15" s="6"/>
      <c r="C15" s="19"/>
      <c r="D15" s="51"/>
      <c r="E15" s="51"/>
      <c r="F15" s="51"/>
      <c r="G15" s="51"/>
      <c r="H15" s="51"/>
      <c r="I15" s="51"/>
    </row>
    <row r="16" spans="2:9" ht="11.25">
      <c r="B16" s="20"/>
      <c r="C16" s="13" t="s">
        <v>52</v>
      </c>
      <c r="D16" s="17">
        <v>193898723.65999997</v>
      </c>
      <c r="E16" s="17">
        <v>37649825.620000005</v>
      </c>
      <c r="F16" s="17">
        <v>231568894.48</v>
      </c>
      <c r="G16" s="17">
        <v>96726141.51</v>
      </c>
      <c r="H16" s="17">
        <v>95259412.18</v>
      </c>
      <c r="I16" s="17">
        <v>134842752.97</v>
      </c>
    </row>
    <row r="17" ht="11.25">
      <c r="C17" s="56" t="s">
        <v>174</v>
      </c>
    </row>
    <row r="19" ht="11.25">
      <c r="F19" s="52"/>
    </row>
    <row r="21" ht="11.25"/>
    <row r="22" ht="11.25"/>
    <row r="23" ht="11.25"/>
  </sheetData>
  <sheetProtection/>
  <mergeCells count="4">
    <mergeCell ref="B1:I1"/>
    <mergeCell ref="B2:C4"/>
    <mergeCell ref="D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90"/>
  <sheetViews>
    <sheetView zoomScalePageLayoutView="0" workbookViewId="0" topLeftCell="A16">
      <selection activeCell="C55" sqref="C55"/>
    </sheetView>
  </sheetViews>
  <sheetFormatPr defaultColWidth="12" defaultRowHeight="11.25"/>
  <cols>
    <col min="1" max="1" width="4" style="1" customWidth="1"/>
    <col min="2" max="2" width="2.83203125" style="1" customWidth="1"/>
    <col min="3" max="3" width="35.83203125" style="1" customWidth="1"/>
    <col min="4" max="7" width="18.33203125" style="1" customWidth="1"/>
    <col min="8" max="8" width="14.66015625" style="1" customWidth="1"/>
    <col min="9" max="9" width="16.16015625" style="1" customWidth="1"/>
    <col min="10" max="16384" width="12" style="1" customWidth="1"/>
  </cols>
  <sheetData>
    <row r="1" spans="2:9" ht="57" customHeight="1">
      <c r="B1" s="59" t="s">
        <v>176</v>
      </c>
      <c r="C1" s="60"/>
      <c r="D1" s="60"/>
      <c r="E1" s="60"/>
      <c r="F1" s="60"/>
      <c r="G1" s="60"/>
      <c r="H1" s="60"/>
      <c r="I1" s="61"/>
    </row>
    <row r="2" spans="3:9" ht="11.25">
      <c r="C2" s="27"/>
      <c r="D2" s="27"/>
      <c r="E2" s="27"/>
      <c r="F2" s="27"/>
      <c r="G2" s="27"/>
      <c r="H2" s="27"/>
      <c r="I2" s="27"/>
    </row>
    <row r="3" spans="2:9" ht="11.25">
      <c r="B3" s="64" t="s">
        <v>53</v>
      </c>
      <c r="C3" s="65"/>
      <c r="D3" s="59" t="s">
        <v>59</v>
      </c>
      <c r="E3" s="60"/>
      <c r="F3" s="60"/>
      <c r="G3" s="60"/>
      <c r="H3" s="61"/>
      <c r="I3" s="62" t="s">
        <v>58</v>
      </c>
    </row>
    <row r="4" spans="2:9" ht="24.75" customHeight="1">
      <c r="B4" s="66"/>
      <c r="C4" s="67"/>
      <c r="D4" s="9" t="s">
        <v>54</v>
      </c>
      <c r="E4" s="9" t="s">
        <v>124</v>
      </c>
      <c r="F4" s="9" t="s">
        <v>55</v>
      </c>
      <c r="G4" s="9" t="s">
        <v>56</v>
      </c>
      <c r="H4" s="9" t="s">
        <v>57</v>
      </c>
      <c r="I4" s="63"/>
    </row>
    <row r="5" spans="2:9" ht="11.25">
      <c r="B5" s="68"/>
      <c r="C5" s="69"/>
      <c r="D5" s="10">
        <v>1</v>
      </c>
      <c r="E5" s="10">
        <v>2</v>
      </c>
      <c r="F5" s="10" t="s">
        <v>125</v>
      </c>
      <c r="G5" s="10">
        <v>4</v>
      </c>
      <c r="H5" s="10">
        <v>5</v>
      </c>
      <c r="I5" s="10" t="s">
        <v>126</v>
      </c>
    </row>
    <row r="6" spans="2:9" ht="11.25">
      <c r="B6" s="28"/>
      <c r="C6" s="24"/>
      <c r="D6" s="36"/>
      <c r="E6" s="36"/>
      <c r="F6" s="36"/>
      <c r="G6" s="36"/>
      <c r="H6" s="36"/>
      <c r="I6" s="36"/>
    </row>
    <row r="7" spans="2:9" ht="11.25">
      <c r="B7" s="4" t="s">
        <v>127</v>
      </c>
      <c r="C7" s="22"/>
      <c r="D7" s="15">
        <v>1180723.64</v>
      </c>
      <c r="E7" s="15">
        <v>-50000</v>
      </c>
      <c r="F7" s="15">
        <f>D7+E7</f>
        <v>1130723.64</v>
      </c>
      <c r="G7" s="15">
        <v>460638.39</v>
      </c>
      <c r="H7" s="15">
        <v>460638.39</v>
      </c>
      <c r="I7" s="15">
        <f>F7-G7</f>
        <v>670085.2499999999</v>
      </c>
    </row>
    <row r="8" spans="2:9" ht="11.25">
      <c r="B8" s="4" t="s">
        <v>128</v>
      </c>
      <c r="C8" s="22"/>
      <c r="D8" s="15">
        <v>783862.62</v>
      </c>
      <c r="E8" s="15">
        <v>0</v>
      </c>
      <c r="F8" s="15">
        <f aca="true" t="shared" si="0" ref="F8:F30">D8+E8</f>
        <v>783862.62</v>
      </c>
      <c r="G8" s="15">
        <v>346223.04</v>
      </c>
      <c r="H8" s="15">
        <v>346223.04</v>
      </c>
      <c r="I8" s="15">
        <f aca="true" t="shared" si="1" ref="I8:I51">F8-G8</f>
        <v>437639.58</v>
      </c>
    </row>
    <row r="9" spans="2:9" ht="11.25">
      <c r="B9" s="4" t="s">
        <v>129</v>
      </c>
      <c r="C9" s="22"/>
      <c r="D9" s="15">
        <v>6412516.41</v>
      </c>
      <c r="E9" s="15">
        <v>306427.72</v>
      </c>
      <c r="F9" s="15">
        <f t="shared" si="0"/>
        <v>6718944.13</v>
      </c>
      <c r="G9" s="15">
        <v>3287571.87</v>
      </c>
      <c r="H9" s="15">
        <v>3287571.87</v>
      </c>
      <c r="I9" s="15">
        <f t="shared" si="1"/>
        <v>3431372.26</v>
      </c>
    </row>
    <row r="10" spans="2:9" ht="11.25">
      <c r="B10" s="4" t="s">
        <v>130</v>
      </c>
      <c r="C10" s="22"/>
      <c r="D10" s="15">
        <v>2195136.93</v>
      </c>
      <c r="E10" s="15">
        <v>-87938.09</v>
      </c>
      <c r="F10" s="15">
        <f t="shared" si="0"/>
        <v>2107198.8400000003</v>
      </c>
      <c r="G10" s="15">
        <v>944340.02</v>
      </c>
      <c r="H10" s="15">
        <v>944340.02</v>
      </c>
      <c r="I10" s="15">
        <f t="shared" si="1"/>
        <v>1162858.8200000003</v>
      </c>
    </row>
    <row r="11" spans="2:9" ht="11.25">
      <c r="B11" s="4" t="s">
        <v>131</v>
      </c>
      <c r="C11" s="22"/>
      <c r="D11" s="15">
        <v>1314995.82</v>
      </c>
      <c r="E11" s="15">
        <v>13688.13</v>
      </c>
      <c r="F11" s="15">
        <f t="shared" si="0"/>
        <v>1328683.95</v>
      </c>
      <c r="G11" s="15">
        <v>601866.51</v>
      </c>
      <c r="H11" s="15">
        <v>584872.51</v>
      </c>
      <c r="I11" s="15">
        <f t="shared" si="1"/>
        <v>726817.44</v>
      </c>
    </row>
    <row r="12" spans="2:9" ht="11.25">
      <c r="B12" s="4" t="s">
        <v>132</v>
      </c>
      <c r="C12" s="22"/>
      <c r="D12" s="15">
        <v>1903915.28</v>
      </c>
      <c r="E12" s="15">
        <v>97417.44</v>
      </c>
      <c r="F12" s="15">
        <f t="shared" si="0"/>
        <v>2001332.72</v>
      </c>
      <c r="G12" s="15">
        <v>1162167.56</v>
      </c>
      <c r="H12" s="15">
        <v>1039052.06</v>
      </c>
      <c r="I12" s="15">
        <f t="shared" si="1"/>
        <v>839165.1599999999</v>
      </c>
    </row>
    <row r="13" spans="2:9" ht="11.25">
      <c r="B13" s="4" t="s">
        <v>133</v>
      </c>
      <c r="C13" s="22"/>
      <c r="D13" s="15">
        <v>22606364.19</v>
      </c>
      <c r="E13" s="15">
        <v>-1559498.03</v>
      </c>
      <c r="F13" s="15">
        <f t="shared" si="0"/>
        <v>21046866.16</v>
      </c>
      <c r="G13" s="15">
        <v>6436732.97</v>
      </c>
      <c r="H13" s="15">
        <v>6370569.78</v>
      </c>
      <c r="I13" s="15">
        <f t="shared" si="1"/>
        <v>14610133.190000001</v>
      </c>
    </row>
    <row r="14" spans="2:9" ht="11.25">
      <c r="B14" s="4" t="s">
        <v>134</v>
      </c>
      <c r="C14" s="22"/>
      <c r="D14" s="15">
        <v>1999676.34</v>
      </c>
      <c r="E14" s="15">
        <v>182849.17</v>
      </c>
      <c r="F14" s="15">
        <f t="shared" si="0"/>
        <v>2182525.5100000002</v>
      </c>
      <c r="G14" s="15">
        <v>1018771.48</v>
      </c>
      <c r="H14" s="15">
        <v>860831.65</v>
      </c>
      <c r="I14" s="15">
        <f t="shared" si="1"/>
        <v>1163754.0300000003</v>
      </c>
    </row>
    <row r="15" spans="2:9" ht="11.25">
      <c r="B15" s="4" t="s">
        <v>135</v>
      </c>
      <c r="C15" s="22"/>
      <c r="D15" s="15">
        <v>356429.81</v>
      </c>
      <c r="E15" s="15">
        <v>0</v>
      </c>
      <c r="F15" s="15">
        <f t="shared" si="0"/>
        <v>356429.81</v>
      </c>
      <c r="G15" s="15">
        <v>158259.12</v>
      </c>
      <c r="H15" s="15">
        <v>158259.12</v>
      </c>
      <c r="I15" s="15">
        <f t="shared" si="1"/>
        <v>198170.69</v>
      </c>
    </row>
    <row r="16" spans="2:9" ht="11.25">
      <c r="B16" s="4" t="s">
        <v>136</v>
      </c>
      <c r="C16" s="22"/>
      <c r="D16" s="15">
        <v>538970.85</v>
      </c>
      <c r="E16" s="15">
        <v>0</v>
      </c>
      <c r="F16" s="15">
        <f t="shared" si="0"/>
        <v>538970.85</v>
      </c>
      <c r="G16" s="15">
        <v>100511.21</v>
      </c>
      <c r="H16" s="15">
        <v>100511.21</v>
      </c>
      <c r="I16" s="15">
        <f t="shared" si="1"/>
        <v>438459.63999999996</v>
      </c>
    </row>
    <row r="17" spans="2:9" ht="11.25">
      <c r="B17" s="4" t="s">
        <v>137</v>
      </c>
      <c r="C17" s="22"/>
      <c r="D17" s="15">
        <v>1246474.73</v>
      </c>
      <c r="E17" s="15">
        <v>-15000</v>
      </c>
      <c r="F17" s="15">
        <f t="shared" si="0"/>
        <v>1231474.73</v>
      </c>
      <c r="G17" s="15">
        <v>542230.82</v>
      </c>
      <c r="H17" s="15">
        <v>540476.82</v>
      </c>
      <c r="I17" s="15">
        <f t="shared" si="1"/>
        <v>689243.91</v>
      </c>
    </row>
    <row r="18" spans="2:9" ht="11.25">
      <c r="B18" s="4" t="s">
        <v>138</v>
      </c>
      <c r="C18" s="22"/>
      <c r="D18" s="15">
        <v>16233000</v>
      </c>
      <c r="E18" s="15">
        <v>3845006.76</v>
      </c>
      <c r="F18" s="15">
        <f t="shared" si="0"/>
        <v>20078006.759999998</v>
      </c>
      <c r="G18" s="15">
        <v>11130757.62</v>
      </c>
      <c r="H18" s="15">
        <v>11054056.46</v>
      </c>
      <c r="I18" s="15">
        <f t="shared" si="1"/>
        <v>8947249.139999999</v>
      </c>
    </row>
    <row r="19" spans="2:9" ht="11.25">
      <c r="B19" s="4" t="s">
        <v>139</v>
      </c>
      <c r="C19" s="22"/>
      <c r="D19" s="15">
        <v>804908.05</v>
      </c>
      <c r="E19" s="15">
        <v>10746.06</v>
      </c>
      <c r="F19" s="15">
        <f t="shared" si="0"/>
        <v>815654.1100000001</v>
      </c>
      <c r="G19" s="15">
        <v>272863.76</v>
      </c>
      <c r="H19" s="15">
        <v>268199.76</v>
      </c>
      <c r="I19" s="15">
        <f t="shared" si="1"/>
        <v>542790.3500000001</v>
      </c>
    </row>
    <row r="20" spans="2:9" ht="11.25">
      <c r="B20" s="4" t="s">
        <v>140</v>
      </c>
      <c r="C20" s="22"/>
      <c r="D20" s="15">
        <v>1724354.08</v>
      </c>
      <c r="E20" s="15">
        <v>6988</v>
      </c>
      <c r="F20" s="15">
        <f t="shared" si="0"/>
        <v>1731342.08</v>
      </c>
      <c r="G20" s="15">
        <v>648688.5</v>
      </c>
      <c r="H20" s="15">
        <v>623910.9</v>
      </c>
      <c r="I20" s="15">
        <f t="shared" si="1"/>
        <v>1082653.58</v>
      </c>
    </row>
    <row r="21" spans="2:9" ht="11.25">
      <c r="B21" s="4" t="s">
        <v>141</v>
      </c>
      <c r="C21" s="22"/>
      <c r="D21" s="15">
        <v>416724.57</v>
      </c>
      <c r="E21" s="15">
        <v>0</v>
      </c>
      <c r="F21" s="15">
        <f t="shared" si="0"/>
        <v>416724.57</v>
      </c>
      <c r="G21" s="15">
        <v>0</v>
      </c>
      <c r="H21" s="15">
        <v>0</v>
      </c>
      <c r="I21" s="15">
        <f t="shared" si="1"/>
        <v>416724.57</v>
      </c>
    </row>
    <row r="22" spans="2:9" ht="11.25">
      <c r="B22" s="4" t="s">
        <v>142</v>
      </c>
      <c r="C22" s="22"/>
      <c r="D22" s="15">
        <v>1321691.04</v>
      </c>
      <c r="E22" s="15">
        <v>8393.5</v>
      </c>
      <c r="F22" s="15">
        <f t="shared" si="0"/>
        <v>1330084.54</v>
      </c>
      <c r="G22" s="15">
        <v>616237.41</v>
      </c>
      <c r="H22" s="15">
        <v>616237.41</v>
      </c>
      <c r="I22" s="15">
        <f t="shared" si="1"/>
        <v>713847.13</v>
      </c>
    </row>
    <row r="23" spans="2:9" ht="11.25">
      <c r="B23" s="4" t="s">
        <v>143</v>
      </c>
      <c r="C23" s="22"/>
      <c r="D23" s="15">
        <v>708244.35</v>
      </c>
      <c r="E23" s="15">
        <v>0</v>
      </c>
      <c r="F23" s="15">
        <f t="shared" si="0"/>
        <v>708244.35</v>
      </c>
      <c r="G23" s="15">
        <v>234411.37</v>
      </c>
      <c r="H23" s="15">
        <v>230993.49</v>
      </c>
      <c r="I23" s="15">
        <f t="shared" si="1"/>
        <v>473832.98</v>
      </c>
    </row>
    <row r="24" spans="2:9" ht="11.25">
      <c r="B24" s="4" t="s">
        <v>144</v>
      </c>
      <c r="C24" s="22"/>
      <c r="D24" s="15">
        <v>12807228.71</v>
      </c>
      <c r="E24" s="15">
        <v>-249369.37</v>
      </c>
      <c r="F24" s="15">
        <f t="shared" si="0"/>
        <v>12557859.340000002</v>
      </c>
      <c r="G24" s="15">
        <v>7262134.84</v>
      </c>
      <c r="H24" s="15">
        <v>7262134.84</v>
      </c>
      <c r="I24" s="15">
        <f t="shared" si="1"/>
        <v>5295724.500000002</v>
      </c>
    </row>
    <row r="25" spans="2:9" ht="11.25">
      <c r="B25" s="4" t="s">
        <v>145</v>
      </c>
      <c r="C25" s="22"/>
      <c r="D25" s="15">
        <v>2166120.73</v>
      </c>
      <c r="E25" s="15">
        <v>-75000</v>
      </c>
      <c r="F25" s="15">
        <f t="shared" si="0"/>
        <v>2091120.73</v>
      </c>
      <c r="G25" s="15">
        <v>652148.49</v>
      </c>
      <c r="H25" s="15">
        <v>645884.49</v>
      </c>
      <c r="I25" s="15">
        <f t="shared" si="1"/>
        <v>1438972.24</v>
      </c>
    </row>
    <row r="26" spans="2:9" ht="11.25">
      <c r="B26" s="4" t="s">
        <v>146</v>
      </c>
      <c r="C26" s="22"/>
      <c r="D26" s="15">
        <v>463788.3</v>
      </c>
      <c r="E26" s="15">
        <v>0</v>
      </c>
      <c r="F26" s="15">
        <f t="shared" si="0"/>
        <v>463788.3</v>
      </c>
      <c r="G26" s="15">
        <v>204919.32</v>
      </c>
      <c r="H26" s="15">
        <v>204919.32</v>
      </c>
      <c r="I26" s="15">
        <f t="shared" si="1"/>
        <v>258868.97999999998</v>
      </c>
    </row>
    <row r="27" spans="2:9" ht="11.25">
      <c r="B27" s="4" t="s">
        <v>147</v>
      </c>
      <c r="C27" s="22"/>
      <c r="D27" s="15">
        <v>2489978.14</v>
      </c>
      <c r="E27" s="15">
        <v>27023.08</v>
      </c>
      <c r="F27" s="15">
        <f t="shared" si="0"/>
        <v>2517001.22</v>
      </c>
      <c r="G27" s="15">
        <v>949047.11</v>
      </c>
      <c r="H27" s="15">
        <v>884634.71</v>
      </c>
      <c r="I27" s="15">
        <f t="shared" si="1"/>
        <v>1567954.1100000003</v>
      </c>
    </row>
    <row r="28" spans="2:9" ht="11.25">
      <c r="B28" s="4" t="s">
        <v>148</v>
      </c>
      <c r="C28" s="22"/>
      <c r="D28" s="15">
        <v>2830884.89</v>
      </c>
      <c r="E28" s="15">
        <v>8071.9</v>
      </c>
      <c r="F28" s="15">
        <f t="shared" si="0"/>
        <v>2838956.79</v>
      </c>
      <c r="G28" s="15">
        <v>1125569.12</v>
      </c>
      <c r="H28" s="15">
        <v>1122069.12</v>
      </c>
      <c r="I28" s="15">
        <f t="shared" si="1"/>
        <v>1713387.67</v>
      </c>
    </row>
    <row r="29" spans="2:9" ht="11.25">
      <c r="B29" s="4" t="s">
        <v>149</v>
      </c>
      <c r="C29" s="22"/>
      <c r="D29" s="15">
        <v>17547040.39</v>
      </c>
      <c r="E29" s="15">
        <v>721783.9</v>
      </c>
      <c r="F29" s="15">
        <f t="shared" si="0"/>
        <v>18268824.29</v>
      </c>
      <c r="G29" s="15">
        <v>6735529.39</v>
      </c>
      <c r="H29" s="15">
        <v>6483358.33</v>
      </c>
      <c r="I29" s="15">
        <f t="shared" si="1"/>
        <v>11533294.899999999</v>
      </c>
    </row>
    <row r="30" spans="2:9" ht="11.25">
      <c r="B30" s="4" t="s">
        <v>150</v>
      </c>
      <c r="C30" s="22"/>
      <c r="D30" s="15">
        <v>2827201.53</v>
      </c>
      <c r="E30" s="15">
        <v>58682.23</v>
      </c>
      <c r="F30" s="15">
        <f t="shared" si="0"/>
        <v>2885883.76</v>
      </c>
      <c r="G30" s="15">
        <v>1055325.14</v>
      </c>
      <c r="H30" s="15">
        <v>1052320.74</v>
      </c>
      <c r="I30" s="15">
        <f t="shared" si="1"/>
        <v>1830558.6199999999</v>
      </c>
    </row>
    <row r="31" spans="2:9" ht="11.25">
      <c r="B31" s="4" t="s">
        <v>151</v>
      </c>
      <c r="C31" s="22"/>
      <c r="D31" s="15">
        <v>469425.06</v>
      </c>
      <c r="E31" s="15">
        <v>0</v>
      </c>
      <c r="F31" s="15">
        <v>469425.06</v>
      </c>
      <c r="G31" s="15">
        <v>208044.3</v>
      </c>
      <c r="H31" s="15">
        <v>208044.3</v>
      </c>
      <c r="I31" s="15">
        <f t="shared" si="1"/>
        <v>261380.76</v>
      </c>
    </row>
    <row r="32" spans="2:9" ht="11.25">
      <c r="B32" s="4" t="s">
        <v>152</v>
      </c>
      <c r="C32" s="22"/>
      <c r="D32" s="15">
        <v>2483990.28</v>
      </c>
      <c r="E32" s="15">
        <v>242157.11</v>
      </c>
      <c r="F32" s="15">
        <v>2726147.3899999997</v>
      </c>
      <c r="G32" s="15">
        <v>1110678.91</v>
      </c>
      <c r="H32" s="15">
        <v>1019974.04</v>
      </c>
      <c r="I32" s="15">
        <f t="shared" si="1"/>
        <v>1615468.4799999997</v>
      </c>
    </row>
    <row r="33" spans="2:9" ht="11.25">
      <c r="B33" s="4" t="s">
        <v>153</v>
      </c>
      <c r="C33" s="22"/>
      <c r="D33" s="15">
        <v>1251755.85</v>
      </c>
      <c r="E33" s="15">
        <v>0</v>
      </c>
      <c r="F33" s="15">
        <v>1251755.85</v>
      </c>
      <c r="G33" s="15">
        <v>529516.8</v>
      </c>
      <c r="H33" s="15">
        <v>529516.8</v>
      </c>
      <c r="I33" s="15">
        <f t="shared" si="1"/>
        <v>722239.05</v>
      </c>
    </row>
    <row r="34" spans="2:9" ht="11.25">
      <c r="B34" s="4" t="s">
        <v>154</v>
      </c>
      <c r="C34" s="22"/>
      <c r="D34" s="15">
        <v>11897853.23</v>
      </c>
      <c r="E34" s="15">
        <v>1345569.72</v>
      </c>
      <c r="F34" s="15">
        <v>13263768.15</v>
      </c>
      <c r="G34" s="15">
        <v>6228735.57</v>
      </c>
      <c r="H34" s="15">
        <v>6067781.92</v>
      </c>
      <c r="I34" s="15">
        <f t="shared" si="1"/>
        <v>7035032.58</v>
      </c>
    </row>
    <row r="35" spans="2:9" ht="11.25">
      <c r="B35" s="4" t="s">
        <v>155</v>
      </c>
      <c r="C35" s="22"/>
      <c r="D35" s="15">
        <v>2693894.82</v>
      </c>
      <c r="E35" s="15">
        <v>244058.59</v>
      </c>
      <c r="F35" s="15">
        <v>2937953.4099999997</v>
      </c>
      <c r="G35" s="15">
        <v>1643882.62</v>
      </c>
      <c r="H35" s="15">
        <v>1479996.25</v>
      </c>
      <c r="I35" s="15">
        <f t="shared" si="1"/>
        <v>1294070.7899999996</v>
      </c>
    </row>
    <row r="36" spans="2:9" ht="11.25">
      <c r="B36" s="4" t="s">
        <v>156</v>
      </c>
      <c r="C36" s="22"/>
      <c r="D36" s="15">
        <v>1988271.56</v>
      </c>
      <c r="E36" s="15">
        <v>252552.86</v>
      </c>
      <c r="F36" s="15">
        <v>2240824.42</v>
      </c>
      <c r="G36" s="15">
        <v>1347785.32</v>
      </c>
      <c r="H36" s="15">
        <v>1239102.64</v>
      </c>
      <c r="I36" s="15">
        <f t="shared" si="1"/>
        <v>893039.0999999999</v>
      </c>
    </row>
    <row r="37" spans="2:9" ht="11.25">
      <c r="B37" s="4" t="s">
        <v>157</v>
      </c>
      <c r="C37" s="22"/>
      <c r="D37" s="15">
        <v>3587375.82</v>
      </c>
      <c r="E37" s="15">
        <v>0</v>
      </c>
      <c r="F37" s="15">
        <v>3587375.82</v>
      </c>
      <c r="G37" s="15">
        <v>1445322.21</v>
      </c>
      <c r="H37" s="15">
        <v>1441853.73</v>
      </c>
      <c r="I37" s="15">
        <f t="shared" si="1"/>
        <v>2142053.61</v>
      </c>
    </row>
    <row r="38" spans="2:9" ht="11.25">
      <c r="B38" s="4" t="s">
        <v>158</v>
      </c>
      <c r="C38" s="22"/>
      <c r="D38" s="15">
        <v>5895540.92</v>
      </c>
      <c r="E38" s="15">
        <v>-16060.44</v>
      </c>
      <c r="F38" s="15">
        <v>5879480.4799999995</v>
      </c>
      <c r="G38" s="15">
        <v>2134844.4</v>
      </c>
      <c r="H38" s="15">
        <v>2094650.11</v>
      </c>
      <c r="I38" s="15">
        <f t="shared" si="1"/>
        <v>3744636.0799999996</v>
      </c>
    </row>
    <row r="39" spans="2:9" ht="11.25">
      <c r="B39" s="4" t="s">
        <v>159</v>
      </c>
      <c r="C39" s="22"/>
      <c r="D39" s="15">
        <v>308977.12</v>
      </c>
      <c r="E39" s="15">
        <v>0</v>
      </c>
      <c r="F39" s="15">
        <v>308977.12</v>
      </c>
      <c r="G39" s="15">
        <v>140423.16</v>
      </c>
      <c r="H39" s="15">
        <v>140423.16</v>
      </c>
      <c r="I39" s="15">
        <f t="shared" si="1"/>
        <v>168553.96</v>
      </c>
    </row>
    <row r="40" spans="2:9" ht="11.25">
      <c r="B40" s="4" t="s">
        <v>160</v>
      </c>
      <c r="C40" s="22"/>
      <c r="D40" s="15">
        <v>825171.97</v>
      </c>
      <c r="E40" s="15">
        <v>0</v>
      </c>
      <c r="F40" s="15">
        <v>825171.97</v>
      </c>
      <c r="G40" s="15">
        <v>359210.96</v>
      </c>
      <c r="H40" s="15">
        <v>359210.96</v>
      </c>
      <c r="I40" s="15">
        <f t="shared" si="1"/>
        <v>465961.00999999995</v>
      </c>
    </row>
    <row r="41" spans="2:9" ht="11.25">
      <c r="B41" s="4" t="s">
        <v>161</v>
      </c>
      <c r="C41" s="22"/>
      <c r="D41" s="15">
        <v>211682.4</v>
      </c>
      <c r="E41" s="15">
        <v>0</v>
      </c>
      <c r="F41" s="15">
        <v>211682.4</v>
      </c>
      <c r="G41" s="15">
        <v>93989.52</v>
      </c>
      <c r="H41" s="15">
        <v>93989.52</v>
      </c>
      <c r="I41" s="15">
        <f t="shared" si="1"/>
        <v>117692.87999999999</v>
      </c>
    </row>
    <row r="42" spans="2:9" ht="11.25">
      <c r="B42" s="4" t="s">
        <v>162</v>
      </c>
      <c r="C42" s="22"/>
      <c r="D42" s="15">
        <v>46646417.35</v>
      </c>
      <c r="E42" s="15">
        <v>31472077.6</v>
      </c>
      <c r="F42" s="15">
        <v>78118494.95</v>
      </c>
      <c r="G42" s="15">
        <v>29517325.63</v>
      </c>
      <c r="H42" s="15">
        <v>29471881.26</v>
      </c>
      <c r="I42" s="15">
        <f t="shared" si="1"/>
        <v>48601169.32000001</v>
      </c>
    </row>
    <row r="43" spans="2:9" ht="11.25">
      <c r="B43" s="4" t="s">
        <v>163</v>
      </c>
      <c r="C43" s="22"/>
      <c r="D43" s="15">
        <v>2282485.68</v>
      </c>
      <c r="E43" s="15">
        <v>291228.88</v>
      </c>
      <c r="F43" s="15">
        <v>2573714.56</v>
      </c>
      <c r="G43" s="15">
        <v>855677.54</v>
      </c>
      <c r="H43" s="15">
        <v>855677.54</v>
      </c>
      <c r="I43" s="15">
        <f t="shared" si="1"/>
        <v>1718037.02</v>
      </c>
    </row>
    <row r="44" spans="2:9" ht="11.25">
      <c r="B44" s="4" t="s">
        <v>164</v>
      </c>
      <c r="C44" s="22"/>
      <c r="D44" s="15">
        <v>2140697.15</v>
      </c>
      <c r="E44" s="15">
        <v>539400</v>
      </c>
      <c r="F44" s="15">
        <v>2680097.15</v>
      </c>
      <c r="G44" s="15">
        <v>1096929.63</v>
      </c>
      <c r="H44" s="15">
        <v>1086174.63</v>
      </c>
      <c r="I44" s="15">
        <f t="shared" si="1"/>
        <v>1583167.52</v>
      </c>
    </row>
    <row r="45" spans="2:9" ht="11.25">
      <c r="B45" s="4" t="s">
        <v>165</v>
      </c>
      <c r="C45" s="22"/>
      <c r="D45" s="15">
        <v>267680.7</v>
      </c>
      <c r="E45" s="15">
        <v>23546.2</v>
      </c>
      <c r="F45" s="15">
        <v>291226.9</v>
      </c>
      <c r="G45" s="15">
        <v>192854.63</v>
      </c>
      <c r="H45" s="15">
        <v>165489.03</v>
      </c>
      <c r="I45" s="15">
        <f t="shared" si="1"/>
        <v>98372.27000000002</v>
      </c>
    </row>
    <row r="46" spans="2:9" ht="11.25">
      <c r="B46" s="4" t="s">
        <v>166</v>
      </c>
      <c r="C46" s="22"/>
      <c r="D46" s="15">
        <v>1318046.05</v>
      </c>
      <c r="E46" s="15">
        <v>0</v>
      </c>
      <c r="F46" s="15">
        <v>1318046.05</v>
      </c>
      <c r="G46" s="15">
        <v>878095.72</v>
      </c>
      <c r="H46" s="15">
        <v>878095.72</v>
      </c>
      <c r="I46" s="15">
        <f t="shared" si="1"/>
        <v>439950.3300000001</v>
      </c>
    </row>
    <row r="47" spans="2:9" ht="11.25">
      <c r="B47" s="4" t="s">
        <v>167</v>
      </c>
      <c r="C47" s="22"/>
      <c r="D47" s="15">
        <v>997802.86</v>
      </c>
      <c r="E47" s="15">
        <v>796.85</v>
      </c>
      <c r="F47" s="15">
        <v>998599.71</v>
      </c>
      <c r="G47" s="15">
        <v>340361.41</v>
      </c>
      <c r="H47" s="15">
        <v>340361.41</v>
      </c>
      <c r="I47" s="15">
        <f t="shared" si="1"/>
        <v>658238.3</v>
      </c>
    </row>
    <row r="48" spans="2:9" ht="11.25">
      <c r="B48" s="4" t="s">
        <v>168</v>
      </c>
      <c r="C48" s="22"/>
      <c r="D48" s="15">
        <v>455584.09</v>
      </c>
      <c r="E48" s="15">
        <v>0</v>
      </c>
      <c r="F48" s="15">
        <v>455584.09</v>
      </c>
      <c r="G48" s="15">
        <v>219863.28</v>
      </c>
      <c r="H48" s="15">
        <v>212468.28</v>
      </c>
      <c r="I48" s="15">
        <f t="shared" si="1"/>
        <v>235720.81000000003</v>
      </c>
    </row>
    <row r="49" spans="2:9" ht="11.25">
      <c r="B49" s="4" t="s">
        <v>169</v>
      </c>
      <c r="C49" s="22"/>
      <c r="D49" s="15">
        <v>1304187.8</v>
      </c>
      <c r="E49" s="15">
        <v>3435</v>
      </c>
      <c r="F49" s="15">
        <v>1307622.8</v>
      </c>
      <c r="G49" s="15">
        <v>548845.9</v>
      </c>
      <c r="H49" s="15">
        <v>545845.9</v>
      </c>
      <c r="I49" s="15">
        <f t="shared" si="1"/>
        <v>758776.9</v>
      </c>
    </row>
    <row r="50" spans="2:9" ht="11.25">
      <c r="B50" s="4" t="s">
        <v>170</v>
      </c>
      <c r="C50" s="22"/>
      <c r="D50" s="15">
        <v>2686112.36</v>
      </c>
      <c r="E50" s="15">
        <v>290.85</v>
      </c>
      <c r="F50" s="15">
        <v>2686403.21</v>
      </c>
      <c r="G50" s="15">
        <v>1190721.88</v>
      </c>
      <c r="H50" s="15">
        <v>1190721.88</v>
      </c>
      <c r="I50" s="15">
        <f t="shared" si="1"/>
        <v>1495681.33</v>
      </c>
    </row>
    <row r="51" spans="2:9" ht="11.25">
      <c r="B51" s="4" t="s">
        <v>171</v>
      </c>
      <c r="C51" s="22"/>
      <c r="D51" s="15">
        <v>1305539.19</v>
      </c>
      <c r="E51" s="15">
        <v>500</v>
      </c>
      <c r="F51" s="15">
        <v>1306039.19</v>
      </c>
      <c r="G51" s="15">
        <v>696087.06</v>
      </c>
      <c r="H51" s="15">
        <v>696087.06</v>
      </c>
      <c r="I51" s="15">
        <f t="shared" si="1"/>
        <v>609952.1299999999</v>
      </c>
    </row>
    <row r="52" spans="2:9" ht="11.25">
      <c r="B52" s="4"/>
      <c r="C52" s="22"/>
      <c r="D52" s="15"/>
      <c r="E52" s="15"/>
      <c r="F52" s="15"/>
      <c r="G52" s="15"/>
      <c r="H52" s="15"/>
      <c r="I52" s="15"/>
    </row>
    <row r="53" spans="2:9" ht="11.25">
      <c r="B53" s="4"/>
      <c r="C53" s="25"/>
      <c r="D53" s="16"/>
      <c r="E53" s="16"/>
      <c r="F53" s="16"/>
      <c r="G53" s="16"/>
      <c r="H53" s="16"/>
      <c r="I53" s="16"/>
    </row>
    <row r="54" spans="2:9" ht="11.25">
      <c r="B54" s="26"/>
      <c r="C54" s="47" t="s">
        <v>52</v>
      </c>
      <c r="D54" s="23">
        <f aca="true" t="shared" si="2" ref="D54:I54">SUM(D7:D53)</f>
        <v>193898723.66000006</v>
      </c>
      <c r="E54" s="23">
        <f t="shared" si="2"/>
        <v>37649825.62000001</v>
      </c>
      <c r="F54" s="23">
        <f t="shared" si="2"/>
        <v>231568894.48000005</v>
      </c>
      <c r="G54" s="23">
        <f t="shared" si="2"/>
        <v>96726141.50999999</v>
      </c>
      <c r="H54" s="23">
        <f t="shared" si="2"/>
        <v>95259412.17999999</v>
      </c>
      <c r="I54" s="23">
        <f t="shared" si="2"/>
        <v>134842752.97</v>
      </c>
    </row>
    <row r="55" ht="11.25">
      <c r="C55" s="56" t="s">
        <v>174</v>
      </c>
    </row>
    <row r="57" ht="11.25">
      <c r="F57" s="52"/>
    </row>
    <row r="58" ht="11.25"/>
    <row r="59" ht="11.25"/>
    <row r="60" ht="11.25"/>
    <row r="61" ht="11.25"/>
    <row r="62" ht="11.25"/>
    <row r="63" ht="11.25"/>
    <row r="64" spans="2:9" ht="11.25" hidden="1">
      <c r="B64" s="4" t="s">
        <v>8</v>
      </c>
      <c r="C64" s="2"/>
      <c r="D64" s="34">
        <v>0</v>
      </c>
      <c r="E64" s="34">
        <v>0</v>
      </c>
      <c r="F64" s="34">
        <f>D64+E64</f>
        <v>0</v>
      </c>
      <c r="G64" s="34">
        <v>0</v>
      </c>
      <c r="H64" s="34">
        <v>0</v>
      </c>
      <c r="I64" s="34">
        <f>F64-G64</f>
        <v>0</v>
      </c>
    </row>
    <row r="65" spans="2:9" ht="11.25" hidden="1">
      <c r="B65" s="4" t="s">
        <v>9</v>
      </c>
      <c r="C65" s="2"/>
      <c r="D65" s="34">
        <v>0</v>
      </c>
      <c r="E65" s="34">
        <v>0</v>
      </c>
      <c r="F65" s="34">
        <f>D65+E65</f>
        <v>0</v>
      </c>
      <c r="G65" s="34">
        <v>0</v>
      </c>
      <c r="H65" s="34">
        <v>0</v>
      </c>
      <c r="I65" s="34">
        <f>F65-G65</f>
        <v>0</v>
      </c>
    </row>
    <row r="66" spans="2:9" ht="11.25" hidden="1">
      <c r="B66" s="4" t="s">
        <v>10</v>
      </c>
      <c r="C66" s="2"/>
      <c r="D66" s="34">
        <v>0</v>
      </c>
      <c r="E66" s="34">
        <v>0</v>
      </c>
      <c r="F66" s="34">
        <f>D66+E66</f>
        <v>0</v>
      </c>
      <c r="G66" s="34">
        <v>0</v>
      </c>
      <c r="H66" s="34">
        <v>0</v>
      </c>
      <c r="I66" s="34">
        <f>F66-G66</f>
        <v>0</v>
      </c>
    </row>
    <row r="67" spans="2:9" ht="11.25" hidden="1">
      <c r="B67" s="4"/>
      <c r="C67" s="2"/>
      <c r="D67" s="35"/>
      <c r="E67" s="35"/>
      <c r="F67" s="35"/>
      <c r="G67" s="35"/>
      <c r="H67" s="35"/>
      <c r="I67" s="35"/>
    </row>
    <row r="68" spans="2:9" ht="11.25" hidden="1">
      <c r="B68" s="26"/>
      <c r="C68" s="47" t="s">
        <v>52</v>
      </c>
      <c r="D68" s="23">
        <f>SUM(D63:D67)</f>
        <v>0</v>
      </c>
      <c r="E68" s="23">
        <f>SUM(E63:E67)</f>
        <v>0</v>
      </c>
      <c r="F68" s="23">
        <f>SUM(F63:F66)</f>
        <v>0</v>
      </c>
      <c r="G68" s="23">
        <f>SUM(G63:G66)</f>
        <v>0</v>
      </c>
      <c r="H68" s="23">
        <f>SUM(H63:H66)</f>
        <v>0</v>
      </c>
      <c r="I68" s="23">
        <f>SUM(I63:I66)</f>
        <v>0</v>
      </c>
    </row>
    <row r="69" ht="11.25" hidden="1"/>
    <row r="70" ht="11.25" hidden="1"/>
    <row r="71" spans="2:9" ht="45" customHeight="1" hidden="1">
      <c r="B71" s="59" t="s">
        <v>172</v>
      </c>
      <c r="C71" s="60"/>
      <c r="D71" s="60"/>
      <c r="E71" s="60"/>
      <c r="F71" s="60"/>
      <c r="G71" s="60"/>
      <c r="H71" s="60"/>
      <c r="I71" s="61"/>
    </row>
    <row r="72" spans="2:9" ht="11.25" hidden="1">
      <c r="B72" s="64" t="s">
        <v>53</v>
      </c>
      <c r="C72" s="65"/>
      <c r="D72" s="59" t="s">
        <v>59</v>
      </c>
      <c r="E72" s="60"/>
      <c r="F72" s="60"/>
      <c r="G72" s="60"/>
      <c r="H72" s="61"/>
      <c r="I72" s="62" t="s">
        <v>58</v>
      </c>
    </row>
    <row r="73" spans="2:9" ht="22.5" hidden="1">
      <c r="B73" s="66"/>
      <c r="C73" s="67"/>
      <c r="D73" s="9" t="s">
        <v>54</v>
      </c>
      <c r="E73" s="9" t="s">
        <v>124</v>
      </c>
      <c r="F73" s="9" t="s">
        <v>55</v>
      </c>
      <c r="G73" s="9" t="s">
        <v>56</v>
      </c>
      <c r="H73" s="9" t="s">
        <v>57</v>
      </c>
      <c r="I73" s="63"/>
    </row>
    <row r="74" spans="2:9" ht="11.25" hidden="1">
      <c r="B74" s="68"/>
      <c r="C74" s="69"/>
      <c r="D74" s="10">
        <v>1</v>
      </c>
      <c r="E74" s="10">
        <v>2</v>
      </c>
      <c r="F74" s="10" t="s">
        <v>125</v>
      </c>
      <c r="G74" s="10">
        <v>4</v>
      </c>
      <c r="H74" s="10">
        <v>5</v>
      </c>
      <c r="I74" s="10" t="s">
        <v>126</v>
      </c>
    </row>
    <row r="75" spans="2:9" ht="11.25" hidden="1">
      <c r="B75" s="28"/>
      <c r="C75" s="29"/>
      <c r="D75" s="33"/>
      <c r="E75" s="33"/>
      <c r="F75" s="33"/>
      <c r="G75" s="33"/>
      <c r="H75" s="33"/>
      <c r="I75" s="33"/>
    </row>
    <row r="76" spans="2:9" ht="22.5" hidden="1">
      <c r="B76" s="4"/>
      <c r="C76" s="31" t="s">
        <v>12</v>
      </c>
      <c r="D76" s="34">
        <v>0</v>
      </c>
      <c r="E76" s="34">
        <v>0</v>
      </c>
      <c r="F76" s="34">
        <f>D76+E76</f>
        <v>0</v>
      </c>
      <c r="G76" s="34">
        <v>0</v>
      </c>
      <c r="H76" s="34">
        <v>0</v>
      </c>
      <c r="I76" s="34">
        <f>F76-G76</f>
        <v>0</v>
      </c>
    </row>
    <row r="77" spans="2:9" ht="11.25" hidden="1">
      <c r="B77" s="4"/>
      <c r="C77" s="31"/>
      <c r="D77" s="34"/>
      <c r="E77" s="34"/>
      <c r="F77" s="34"/>
      <c r="G77" s="34"/>
      <c r="H77" s="34"/>
      <c r="I77" s="34"/>
    </row>
    <row r="78" spans="2:9" ht="22.5" hidden="1">
      <c r="B78" s="4"/>
      <c r="C78" s="31" t="s">
        <v>11</v>
      </c>
      <c r="D78" s="34">
        <v>0</v>
      </c>
      <c r="E78" s="34">
        <v>0</v>
      </c>
      <c r="F78" s="34">
        <f>D78+E78</f>
        <v>0</v>
      </c>
      <c r="G78" s="34">
        <v>0</v>
      </c>
      <c r="H78" s="34">
        <v>0</v>
      </c>
      <c r="I78" s="34">
        <f>F78-G78</f>
        <v>0</v>
      </c>
    </row>
    <row r="79" spans="2:9" ht="11.25" hidden="1">
      <c r="B79" s="4"/>
      <c r="C79" s="31"/>
      <c r="D79" s="34"/>
      <c r="E79" s="34"/>
      <c r="F79" s="34"/>
      <c r="G79" s="34"/>
      <c r="H79" s="34"/>
      <c r="I79" s="34"/>
    </row>
    <row r="80" spans="2:9" ht="33.75" hidden="1">
      <c r="B80" s="4"/>
      <c r="C80" s="31" t="s">
        <v>13</v>
      </c>
      <c r="D80" s="34">
        <v>0</v>
      </c>
      <c r="E80" s="34">
        <v>0</v>
      </c>
      <c r="F80" s="34">
        <f>D80+E80</f>
        <v>0</v>
      </c>
      <c r="G80" s="34">
        <v>0</v>
      </c>
      <c r="H80" s="34">
        <v>0</v>
      </c>
      <c r="I80" s="34">
        <f>F80-G80</f>
        <v>0</v>
      </c>
    </row>
    <row r="81" spans="2:9" ht="11.25" hidden="1">
      <c r="B81" s="4"/>
      <c r="C81" s="31"/>
      <c r="D81" s="34"/>
      <c r="E81" s="34"/>
      <c r="F81" s="34"/>
      <c r="G81" s="34"/>
      <c r="H81" s="34"/>
      <c r="I81" s="34"/>
    </row>
    <row r="82" spans="2:9" ht="33.75" hidden="1">
      <c r="B82" s="4"/>
      <c r="C82" s="31" t="s">
        <v>25</v>
      </c>
      <c r="D82" s="34">
        <v>0</v>
      </c>
      <c r="E82" s="34">
        <v>0</v>
      </c>
      <c r="F82" s="34">
        <f>D82+E82</f>
        <v>0</v>
      </c>
      <c r="G82" s="34">
        <v>0</v>
      </c>
      <c r="H82" s="34">
        <v>0</v>
      </c>
      <c r="I82" s="34">
        <f>F82-G82</f>
        <v>0</v>
      </c>
    </row>
    <row r="83" spans="2:9" ht="11.25" hidden="1">
      <c r="B83" s="4"/>
      <c r="C83" s="31"/>
      <c r="D83" s="34"/>
      <c r="E83" s="34"/>
      <c r="F83" s="34"/>
      <c r="G83" s="34"/>
      <c r="H83" s="34"/>
      <c r="I83" s="34"/>
    </row>
    <row r="84" spans="2:9" ht="33.75" hidden="1">
      <c r="B84" s="4"/>
      <c r="C84" s="31" t="s">
        <v>26</v>
      </c>
      <c r="D84" s="34">
        <v>0</v>
      </c>
      <c r="E84" s="34">
        <v>0</v>
      </c>
      <c r="F84" s="34">
        <f>D84+E84</f>
        <v>0</v>
      </c>
      <c r="G84" s="34">
        <v>0</v>
      </c>
      <c r="H84" s="34">
        <v>0</v>
      </c>
      <c r="I84" s="34">
        <f>F84-G84</f>
        <v>0</v>
      </c>
    </row>
    <row r="85" spans="2:9" ht="11.25" hidden="1">
      <c r="B85" s="4"/>
      <c r="C85" s="31"/>
      <c r="D85" s="34"/>
      <c r="E85" s="34"/>
      <c r="F85" s="34"/>
      <c r="G85" s="34"/>
      <c r="H85" s="34"/>
      <c r="I85" s="34"/>
    </row>
    <row r="86" spans="2:9" ht="33.75" hidden="1">
      <c r="B86" s="4"/>
      <c r="C86" s="31" t="s">
        <v>33</v>
      </c>
      <c r="D86" s="34">
        <v>0</v>
      </c>
      <c r="E86" s="34">
        <v>0</v>
      </c>
      <c r="F86" s="34">
        <f>D86+E86</f>
        <v>0</v>
      </c>
      <c r="G86" s="34">
        <v>0</v>
      </c>
      <c r="H86" s="34">
        <v>0</v>
      </c>
      <c r="I86" s="34">
        <f>F86-G86</f>
        <v>0</v>
      </c>
    </row>
    <row r="87" spans="2:9" ht="11.25" hidden="1">
      <c r="B87" s="4"/>
      <c r="C87" s="31"/>
      <c r="D87" s="34"/>
      <c r="E87" s="34"/>
      <c r="F87" s="34"/>
      <c r="G87" s="34"/>
      <c r="H87" s="34"/>
      <c r="I87" s="34"/>
    </row>
    <row r="88" spans="2:9" ht="22.5" hidden="1">
      <c r="B88" s="4"/>
      <c r="C88" s="31" t="s">
        <v>14</v>
      </c>
      <c r="D88" s="34">
        <v>0</v>
      </c>
      <c r="E88" s="34">
        <v>0</v>
      </c>
      <c r="F88" s="34">
        <f>D88+E88</f>
        <v>0</v>
      </c>
      <c r="G88" s="34">
        <v>0</v>
      </c>
      <c r="H88" s="34">
        <v>0</v>
      </c>
      <c r="I88" s="34">
        <f>F88-G88</f>
        <v>0</v>
      </c>
    </row>
    <row r="89" spans="2:9" ht="11.25" hidden="1">
      <c r="B89" s="30"/>
      <c r="C89" s="32"/>
      <c r="D89" s="35"/>
      <c r="E89" s="35"/>
      <c r="F89" s="35"/>
      <c r="G89" s="35"/>
      <c r="H89" s="35"/>
      <c r="I89" s="35"/>
    </row>
    <row r="90" spans="2:9" ht="11.25" hidden="1">
      <c r="B90" s="26"/>
      <c r="C90" s="47" t="s">
        <v>52</v>
      </c>
      <c r="D90" s="23">
        <f aca="true" t="shared" si="3" ref="D90:I90">SUM(D76:D88)</f>
        <v>0</v>
      </c>
      <c r="E90" s="23">
        <f t="shared" si="3"/>
        <v>0</v>
      </c>
      <c r="F90" s="23">
        <f t="shared" si="3"/>
        <v>0</v>
      </c>
      <c r="G90" s="23">
        <f t="shared" si="3"/>
        <v>0</v>
      </c>
      <c r="H90" s="23">
        <f t="shared" si="3"/>
        <v>0</v>
      </c>
      <c r="I90" s="23">
        <f t="shared" si="3"/>
        <v>0</v>
      </c>
    </row>
    <row r="91" ht="11.25" hidden="1"/>
  </sheetData>
  <sheetProtection/>
  <mergeCells count="8">
    <mergeCell ref="B71:I71"/>
    <mergeCell ref="B72:C74"/>
    <mergeCell ref="D72:H72"/>
    <mergeCell ref="I72:I73"/>
    <mergeCell ref="B1:I1"/>
    <mergeCell ref="B3:C5"/>
    <mergeCell ref="D3:H3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PageLayoutView="0" workbookViewId="0" topLeftCell="A1">
      <selection activeCell="C19" sqref="C19"/>
    </sheetView>
  </sheetViews>
  <sheetFormatPr defaultColWidth="12" defaultRowHeight="11.25"/>
  <cols>
    <col min="1" max="1" width="5.5" style="3" customWidth="1"/>
    <col min="2" max="2" width="4.83203125" style="3" customWidth="1"/>
    <col min="3" max="3" width="65.83203125" style="3" customWidth="1"/>
    <col min="4" max="9" width="18.33203125" style="3" customWidth="1"/>
    <col min="10" max="16384" width="12" style="3" customWidth="1"/>
  </cols>
  <sheetData>
    <row r="1" spans="2:9" ht="49.5" customHeight="1">
      <c r="B1" s="59" t="s">
        <v>177</v>
      </c>
      <c r="C1" s="60"/>
      <c r="D1" s="60"/>
      <c r="E1" s="60"/>
      <c r="F1" s="60"/>
      <c r="G1" s="60"/>
      <c r="H1" s="60"/>
      <c r="I1" s="61"/>
    </row>
    <row r="2" spans="2:9" ht="11.25">
      <c r="B2" s="64" t="s">
        <v>53</v>
      </c>
      <c r="C2" s="65"/>
      <c r="D2" s="59" t="s">
        <v>59</v>
      </c>
      <c r="E2" s="60"/>
      <c r="F2" s="60"/>
      <c r="G2" s="60"/>
      <c r="H2" s="61"/>
      <c r="I2" s="62" t="s">
        <v>58</v>
      </c>
    </row>
    <row r="3" spans="2:9" ht="24.75" customHeight="1">
      <c r="B3" s="66"/>
      <c r="C3" s="67"/>
      <c r="D3" s="9" t="s">
        <v>54</v>
      </c>
      <c r="E3" s="9" t="s">
        <v>124</v>
      </c>
      <c r="F3" s="9" t="s">
        <v>55</v>
      </c>
      <c r="G3" s="9" t="s">
        <v>56</v>
      </c>
      <c r="H3" s="9" t="s">
        <v>57</v>
      </c>
      <c r="I3" s="63"/>
    </row>
    <row r="4" spans="2:9" ht="11.25">
      <c r="B4" s="68"/>
      <c r="C4" s="69"/>
      <c r="D4" s="10">
        <v>1</v>
      </c>
      <c r="E4" s="10">
        <v>2</v>
      </c>
      <c r="F4" s="10" t="s">
        <v>125</v>
      </c>
      <c r="G4" s="10">
        <v>4</v>
      </c>
      <c r="H4" s="10">
        <v>5</v>
      </c>
      <c r="I4" s="10" t="s">
        <v>126</v>
      </c>
    </row>
    <row r="5" spans="2:9" ht="11.25">
      <c r="B5" s="44"/>
      <c r="C5" s="45"/>
      <c r="D5" s="14"/>
      <c r="E5" s="14"/>
      <c r="F5" s="14"/>
      <c r="G5" s="14"/>
      <c r="H5" s="14"/>
      <c r="I5" s="14"/>
    </row>
    <row r="6" spans="2:9" ht="11.25">
      <c r="B6" s="41" t="s">
        <v>15</v>
      </c>
      <c r="C6" s="39"/>
      <c r="D6" s="15">
        <f aca="true" t="shared" si="0" ref="D6:I6">SUM(D7:D14)</f>
        <v>86013944.87</v>
      </c>
      <c r="E6" s="15">
        <f t="shared" si="0"/>
        <v>-1450749.5700000003</v>
      </c>
      <c r="F6" s="15">
        <v>84583540.5</v>
      </c>
      <c r="G6" s="15">
        <f t="shared" si="0"/>
        <v>33420248.599999998</v>
      </c>
      <c r="H6" s="15">
        <f t="shared" si="0"/>
        <v>32604496.11</v>
      </c>
      <c r="I6" s="15">
        <f t="shared" si="0"/>
        <v>51142946.7</v>
      </c>
    </row>
    <row r="7" spans="2:9" ht="11.25">
      <c r="B7" s="38"/>
      <c r="C7" s="42" t="s">
        <v>41</v>
      </c>
      <c r="D7" s="15">
        <v>7196379.03</v>
      </c>
      <c r="E7" s="15">
        <v>306427.72</v>
      </c>
      <c r="F7" s="15">
        <v>7502806.75</v>
      </c>
      <c r="G7" s="15">
        <v>3633794.91</v>
      </c>
      <c r="H7" s="15">
        <v>3633794.91</v>
      </c>
      <c r="I7" s="15">
        <f>F7-G7</f>
        <v>3869011.84</v>
      </c>
    </row>
    <row r="8" spans="2:9" ht="11.25">
      <c r="B8" s="38"/>
      <c r="C8" s="42" t="s">
        <v>16</v>
      </c>
      <c r="D8" s="15">
        <v>356429.81</v>
      </c>
      <c r="E8" s="15">
        <v>0</v>
      </c>
      <c r="F8" s="15">
        <v>356429.81</v>
      </c>
      <c r="G8" s="15">
        <v>158259.12</v>
      </c>
      <c r="H8" s="15">
        <v>158259.12</v>
      </c>
      <c r="I8" s="15">
        <f aca="true" t="shared" si="1" ref="I8:I14">F8-G8</f>
        <v>198170.69</v>
      </c>
    </row>
    <row r="9" spans="2:9" ht="11.25">
      <c r="B9" s="38"/>
      <c r="C9" s="42" t="s">
        <v>42</v>
      </c>
      <c r="D9" s="15">
        <v>10170905.24</v>
      </c>
      <c r="E9" s="15">
        <v>755487.87</v>
      </c>
      <c r="F9" s="15">
        <v>10926393.11</v>
      </c>
      <c r="G9" s="15">
        <v>4896786.79</v>
      </c>
      <c r="H9" s="15">
        <v>4819322.63</v>
      </c>
      <c r="I9" s="15">
        <f t="shared" si="1"/>
        <v>6029606.319999999</v>
      </c>
    </row>
    <row r="10" spans="2:9" ht="11.25">
      <c r="B10" s="38"/>
      <c r="C10" s="42" t="s">
        <v>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f t="shared" si="1"/>
        <v>0</v>
      </c>
    </row>
    <row r="11" spans="2:9" ht="11.25">
      <c r="B11" s="38"/>
      <c r="C11" s="42" t="s">
        <v>22</v>
      </c>
      <c r="D11" s="15">
        <v>25607472.37</v>
      </c>
      <c r="E11" s="15">
        <v>-3573173.64</v>
      </c>
      <c r="F11" s="15">
        <v>22034298.73</v>
      </c>
      <c r="G11" s="15">
        <v>5201666.77</v>
      </c>
      <c r="H11" s="15">
        <v>5118509.58</v>
      </c>
      <c r="I11" s="15">
        <f t="shared" si="1"/>
        <v>16832631.96</v>
      </c>
    </row>
    <row r="12" spans="2:9" ht="11.25">
      <c r="B12" s="38"/>
      <c r="C12" s="42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f t="shared" si="1"/>
        <v>0</v>
      </c>
    </row>
    <row r="13" spans="2:9" ht="11.25">
      <c r="B13" s="38"/>
      <c r="C13" s="42" t="s">
        <v>43</v>
      </c>
      <c r="D13" s="15">
        <v>23327657.26</v>
      </c>
      <c r="E13" s="15">
        <v>1022623.24</v>
      </c>
      <c r="F13" s="15">
        <v>24350280.5</v>
      </c>
      <c r="G13" s="15">
        <v>9109577.74</v>
      </c>
      <c r="H13" s="15">
        <v>8763697.41</v>
      </c>
      <c r="I13" s="15">
        <f t="shared" si="1"/>
        <v>15240702.76</v>
      </c>
    </row>
    <row r="14" spans="2:9" ht="11.25">
      <c r="B14" s="38"/>
      <c r="C14" s="42" t="s">
        <v>18</v>
      </c>
      <c r="D14" s="15">
        <v>19355101.16</v>
      </c>
      <c r="E14" s="15">
        <v>37885.24</v>
      </c>
      <c r="F14" s="15">
        <v>19392986.4</v>
      </c>
      <c r="G14" s="15">
        <v>10420163.27</v>
      </c>
      <c r="H14" s="15">
        <v>10110912.46</v>
      </c>
      <c r="I14" s="15">
        <f t="shared" si="1"/>
        <v>8972823.129999999</v>
      </c>
    </row>
    <row r="15" spans="2:9" ht="11.25">
      <c r="B15" s="40"/>
      <c r="C15" s="42"/>
      <c r="D15" s="15"/>
      <c r="E15" s="15"/>
      <c r="F15" s="15"/>
      <c r="G15" s="15"/>
      <c r="H15" s="15"/>
      <c r="I15" s="15"/>
    </row>
    <row r="16" spans="2:9" ht="11.25">
      <c r="B16" s="41" t="s">
        <v>19</v>
      </c>
      <c r="C16" s="43"/>
      <c r="D16" s="15">
        <f aca="true" t="shared" si="2" ref="D16:I16">SUM(D17:D23)</f>
        <v>90168460.84</v>
      </c>
      <c r="E16" s="15">
        <f t="shared" si="2"/>
        <v>29937600.13</v>
      </c>
      <c r="F16" s="15">
        <v>120106060.97</v>
      </c>
      <c r="G16" s="15">
        <f t="shared" si="2"/>
        <v>49563989.61999999</v>
      </c>
      <c r="H16" s="15">
        <f t="shared" si="2"/>
        <v>48934162.78</v>
      </c>
      <c r="I16" s="15">
        <f t="shared" si="2"/>
        <v>70542071.35000001</v>
      </c>
    </row>
    <row r="17" spans="2:9" ht="11.25">
      <c r="B17" s="38"/>
      <c r="C17" s="42" t="s">
        <v>44</v>
      </c>
      <c r="D17" s="15">
        <v>0</v>
      </c>
      <c r="E17" s="15">
        <v>15842960.29</v>
      </c>
      <c r="F17" s="15">
        <v>15842960.29</v>
      </c>
      <c r="G17" s="15">
        <v>9412623.02</v>
      </c>
      <c r="H17" s="15">
        <v>9412623.02</v>
      </c>
      <c r="I17" s="15">
        <f aca="true" t="shared" si="3" ref="I17:I23">F17-G17</f>
        <v>6430337.27</v>
      </c>
    </row>
    <row r="18" spans="2:9" ht="11.25">
      <c r="B18" s="38"/>
      <c r="C18" s="42" t="s">
        <v>27</v>
      </c>
      <c r="D18" s="15">
        <v>79683283.51</v>
      </c>
      <c r="E18" s="15">
        <v>10891036.98</v>
      </c>
      <c r="F18" s="15">
        <v>90574320.49000001</v>
      </c>
      <c r="G18" s="15">
        <v>33606035.41</v>
      </c>
      <c r="H18" s="15">
        <v>33083405.57</v>
      </c>
      <c r="I18" s="15">
        <f t="shared" si="3"/>
        <v>56968285.08000001</v>
      </c>
    </row>
    <row r="19" spans="2:9" ht="11.25">
      <c r="B19" s="38"/>
      <c r="C19" s="42" t="s">
        <v>20</v>
      </c>
      <c r="D19" s="15">
        <v>416724.57</v>
      </c>
      <c r="E19" s="15">
        <v>0</v>
      </c>
      <c r="F19" s="15">
        <v>416724.57</v>
      </c>
      <c r="G19" s="15">
        <v>0</v>
      </c>
      <c r="H19" s="15">
        <v>0</v>
      </c>
      <c r="I19" s="15">
        <f t="shared" si="3"/>
        <v>416724.57</v>
      </c>
    </row>
    <row r="20" spans="2:9" ht="11.25">
      <c r="B20" s="38"/>
      <c r="C20" s="42" t="s">
        <v>45</v>
      </c>
      <c r="D20" s="15">
        <v>5320863.03</v>
      </c>
      <c r="E20" s="15">
        <v>299336.3</v>
      </c>
      <c r="F20" s="15">
        <v>5620199.33</v>
      </c>
      <c r="G20" s="15">
        <v>2074616.23</v>
      </c>
      <c r="H20" s="15">
        <v>2006703.83</v>
      </c>
      <c r="I20" s="15">
        <f t="shared" si="3"/>
        <v>3545583.1</v>
      </c>
    </row>
    <row r="21" spans="2:9" ht="11.25">
      <c r="B21" s="38"/>
      <c r="C21" s="42" t="s">
        <v>46</v>
      </c>
      <c r="D21" s="15">
        <v>2629909.03</v>
      </c>
      <c r="E21" s="15">
        <v>-75000</v>
      </c>
      <c r="F21" s="15">
        <v>2554909.03</v>
      </c>
      <c r="G21" s="15">
        <v>857067.81</v>
      </c>
      <c r="H21" s="15">
        <v>850803.81</v>
      </c>
      <c r="I21" s="15">
        <f t="shared" si="3"/>
        <v>1697841.2199999997</v>
      </c>
    </row>
    <row r="22" spans="2:9" ht="11.25">
      <c r="B22" s="38"/>
      <c r="C22" s="42" t="s">
        <v>47</v>
      </c>
      <c r="D22" s="15">
        <v>2117680.7</v>
      </c>
      <c r="E22" s="15">
        <v>2979266.56</v>
      </c>
      <c r="F22" s="15">
        <v>5096947.26</v>
      </c>
      <c r="G22" s="15">
        <v>3613647.15</v>
      </c>
      <c r="H22" s="15">
        <v>3580626.55</v>
      </c>
      <c r="I22" s="15">
        <f t="shared" si="3"/>
        <v>1483300.1099999999</v>
      </c>
    </row>
    <row r="23" spans="2:9" ht="11.25">
      <c r="B23" s="38"/>
      <c r="C23" s="42" t="s">
        <v>4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3"/>
        <v>0</v>
      </c>
    </row>
    <row r="24" spans="2:9" ht="11.25">
      <c r="B24" s="40"/>
      <c r="C24" s="42"/>
      <c r="D24" s="15"/>
      <c r="E24" s="15"/>
      <c r="F24" s="15"/>
      <c r="G24" s="15"/>
      <c r="H24" s="15"/>
      <c r="I24" s="15"/>
    </row>
    <row r="25" spans="2:9" ht="11.25">
      <c r="B25" s="41" t="s">
        <v>48</v>
      </c>
      <c r="C25" s="43"/>
      <c r="D25" s="15">
        <f aca="true" t="shared" si="4" ref="D25:I25">SUM(D26:D34)</f>
        <v>6216317.949999999</v>
      </c>
      <c r="E25" s="15">
        <f t="shared" si="4"/>
        <v>9162975.06</v>
      </c>
      <c r="F25" s="15">
        <v>15379293.010000002</v>
      </c>
      <c r="G25" s="15">
        <f t="shared" si="4"/>
        <v>7991903.37</v>
      </c>
      <c r="H25" s="15">
        <f t="shared" si="4"/>
        <v>7970753.37</v>
      </c>
      <c r="I25" s="15">
        <f t="shared" si="4"/>
        <v>7387389.640000001</v>
      </c>
    </row>
    <row r="26" spans="2:9" ht="11.25">
      <c r="B26" s="38"/>
      <c r="C26" s="42" t="s">
        <v>28</v>
      </c>
      <c r="D26" s="15">
        <v>2622233.85</v>
      </c>
      <c r="E26" s="15">
        <v>3435</v>
      </c>
      <c r="F26" s="15">
        <v>2625668.85</v>
      </c>
      <c r="G26" s="15">
        <v>1426941.62</v>
      </c>
      <c r="H26" s="15">
        <v>1423941.62</v>
      </c>
      <c r="I26" s="15">
        <f aca="true" t="shared" si="5" ref="I26:I34">F26-G26</f>
        <v>1198727.23</v>
      </c>
    </row>
    <row r="27" spans="2:9" ht="11.25">
      <c r="B27" s="38"/>
      <c r="C27" s="42" t="s">
        <v>23</v>
      </c>
      <c r="D27" s="15">
        <v>3138500.01</v>
      </c>
      <c r="E27" s="15">
        <v>540196.85</v>
      </c>
      <c r="F27" s="15">
        <v>3678696.86</v>
      </c>
      <c r="G27" s="15">
        <v>1437291.04</v>
      </c>
      <c r="H27" s="15">
        <v>1426536.04</v>
      </c>
      <c r="I27" s="15">
        <f t="shared" si="5"/>
        <v>2241405.82</v>
      </c>
    </row>
    <row r="28" spans="2:9" ht="11.25">
      <c r="B28" s="38"/>
      <c r="C28" s="42" t="s">
        <v>29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5"/>
        <v>0</v>
      </c>
    </row>
    <row r="29" spans="2:9" ht="11.25">
      <c r="B29" s="38"/>
      <c r="C29" s="42" t="s">
        <v>49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5"/>
        <v>0</v>
      </c>
    </row>
    <row r="30" spans="2:9" ht="11.25">
      <c r="B30" s="38"/>
      <c r="C30" s="42" t="s">
        <v>21</v>
      </c>
      <c r="D30" s="15">
        <v>0</v>
      </c>
      <c r="E30" s="15">
        <v>8619343.21</v>
      </c>
      <c r="F30" s="15">
        <v>8619343.21</v>
      </c>
      <c r="G30" s="15">
        <v>4907807.43</v>
      </c>
      <c r="H30" s="15">
        <v>4907807.43</v>
      </c>
      <c r="I30" s="15">
        <f t="shared" si="5"/>
        <v>3711535.780000001</v>
      </c>
    </row>
    <row r="31" spans="2:9" ht="11.25">
      <c r="B31" s="38"/>
      <c r="C31" s="42" t="s">
        <v>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5"/>
        <v>0</v>
      </c>
    </row>
    <row r="32" spans="2:9" ht="11.25">
      <c r="B32" s="38"/>
      <c r="C32" s="42" t="s">
        <v>6</v>
      </c>
      <c r="D32" s="15">
        <v>455584.09</v>
      </c>
      <c r="E32" s="15">
        <v>0</v>
      </c>
      <c r="F32" s="15">
        <v>455584.09</v>
      </c>
      <c r="G32" s="15">
        <v>219863.28</v>
      </c>
      <c r="H32" s="15">
        <v>212468.28</v>
      </c>
      <c r="I32" s="15">
        <f t="shared" si="5"/>
        <v>235720.81000000003</v>
      </c>
    </row>
    <row r="33" spans="2:9" ht="11.25">
      <c r="B33" s="38"/>
      <c r="C33" s="42" t="s">
        <v>50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f t="shared" si="5"/>
        <v>0</v>
      </c>
    </row>
    <row r="34" spans="2:9" ht="11.25">
      <c r="B34" s="38"/>
      <c r="C34" s="42" t="s">
        <v>30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f t="shared" si="5"/>
        <v>0</v>
      </c>
    </row>
    <row r="35" spans="2:9" ht="11.25">
      <c r="B35" s="40"/>
      <c r="C35" s="42"/>
      <c r="D35" s="15"/>
      <c r="E35" s="15"/>
      <c r="F35" s="15"/>
      <c r="G35" s="15"/>
      <c r="H35" s="15"/>
      <c r="I35" s="15"/>
    </row>
    <row r="36" spans="2:9" ht="11.25">
      <c r="B36" s="41" t="s">
        <v>31</v>
      </c>
      <c r="C36" s="43"/>
      <c r="D36" s="15">
        <f aca="true" t="shared" si="6" ref="D36:I36">SUM(D37:D40)</f>
        <v>11500000</v>
      </c>
      <c r="E36" s="15">
        <f t="shared" si="6"/>
        <v>0</v>
      </c>
      <c r="F36" s="15">
        <v>11500000</v>
      </c>
      <c r="G36" s="15">
        <f t="shared" si="6"/>
        <v>5749999.92</v>
      </c>
      <c r="H36" s="15">
        <f t="shared" si="6"/>
        <v>5749999.92</v>
      </c>
      <c r="I36" s="15">
        <f t="shared" si="6"/>
        <v>5750000.08</v>
      </c>
    </row>
    <row r="37" spans="2:9" ht="11.25">
      <c r="B37" s="38"/>
      <c r="C37" s="42" t="s">
        <v>51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f>F37-G37</f>
        <v>0</v>
      </c>
    </row>
    <row r="38" spans="2:9" ht="22.5">
      <c r="B38" s="38"/>
      <c r="C38" s="42" t="s">
        <v>24</v>
      </c>
      <c r="D38" s="15">
        <v>11500000</v>
      </c>
      <c r="E38" s="15">
        <v>0</v>
      </c>
      <c r="F38" s="15">
        <v>11500000</v>
      </c>
      <c r="G38" s="15">
        <v>5749999.92</v>
      </c>
      <c r="H38" s="15">
        <v>5749999.92</v>
      </c>
      <c r="I38" s="15">
        <f>F38-G38</f>
        <v>5750000.08</v>
      </c>
    </row>
    <row r="39" spans="2:9" ht="11.25">
      <c r="B39" s="38"/>
      <c r="C39" s="42" t="s">
        <v>32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f>F39-G39</f>
        <v>0</v>
      </c>
    </row>
    <row r="40" spans="2:9" ht="11.25">
      <c r="B40" s="38"/>
      <c r="C40" s="42" t="s">
        <v>7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f>F40-G40</f>
        <v>0</v>
      </c>
    </row>
    <row r="41" spans="2:9" ht="11.25">
      <c r="B41" s="40"/>
      <c r="C41" s="42"/>
      <c r="D41" s="15"/>
      <c r="E41" s="15"/>
      <c r="F41" s="15"/>
      <c r="G41" s="15"/>
      <c r="H41" s="15"/>
      <c r="I41" s="15"/>
    </row>
    <row r="42" spans="2:9" ht="11.25">
      <c r="B42" s="46"/>
      <c r="C42" s="47" t="s">
        <v>52</v>
      </c>
      <c r="D42" s="23">
        <f aca="true" t="shared" si="7" ref="D42:I42">SUM(D36+D25+D16+D6)</f>
        <v>193898723.66000003</v>
      </c>
      <c r="E42" s="23">
        <f t="shared" si="7"/>
        <v>37649825.62</v>
      </c>
      <c r="F42" s="23">
        <f t="shared" si="7"/>
        <v>231568894.48</v>
      </c>
      <c r="G42" s="23">
        <f t="shared" si="7"/>
        <v>96726141.50999999</v>
      </c>
      <c r="H42" s="23">
        <f t="shared" si="7"/>
        <v>95259412.18</v>
      </c>
      <c r="I42" s="23">
        <f t="shared" si="7"/>
        <v>134822407.77</v>
      </c>
    </row>
    <row r="43" spans="2:9" ht="11.25">
      <c r="B43" s="37"/>
      <c r="C43" s="56" t="s">
        <v>174</v>
      </c>
      <c r="D43" s="57"/>
      <c r="E43" s="57"/>
      <c r="F43" s="57"/>
      <c r="G43" s="57"/>
      <c r="H43" s="57"/>
      <c r="I43" s="57"/>
    </row>
    <row r="44" spans="2:9" ht="11.25">
      <c r="B44" s="37"/>
      <c r="C44" s="37"/>
      <c r="D44" s="58"/>
      <c r="E44" s="58"/>
      <c r="F44" s="58"/>
      <c r="G44" s="58"/>
      <c r="H44" s="58"/>
      <c r="I44" s="58"/>
    </row>
    <row r="45" spans="2:9" ht="11.25">
      <c r="B45" s="37"/>
      <c r="C45" s="37"/>
      <c r="D45" s="37"/>
      <c r="E45" s="37"/>
      <c r="F45" s="37"/>
      <c r="G45" s="37"/>
      <c r="H45" s="37"/>
      <c r="I45" s="37"/>
    </row>
    <row r="46" ht="11.25"/>
    <row r="47" ht="11.25"/>
    <row r="48" ht="11.25"/>
    <row r="49" ht="11.25"/>
    <row r="50" ht="11.25"/>
  </sheetData>
  <sheetProtection/>
  <mergeCells count="4">
    <mergeCell ref="B1:I1"/>
    <mergeCell ref="B2:C4"/>
    <mergeCell ref="D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2020-09-03T21:13:45Z</cp:lastPrinted>
  <dcterms:created xsi:type="dcterms:W3CDTF">2014-02-10T03:37:14Z</dcterms:created>
  <dcterms:modified xsi:type="dcterms:W3CDTF">2020-10-30T22:04:07Z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